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domain.hokuyobank.co.jp\Personal\Users1\Group3\hs910645\Desktop\HP書式\HP書式変更用\"/>
    </mc:Choice>
  </mc:AlternateContent>
  <bookViews>
    <workbookView xWindow="480" yWindow="30" windowWidth="23040" windowHeight="9630" tabRatio="855"/>
  </bookViews>
  <sheets>
    <sheet name="基本項目入力" sheetId="12" r:id="rId1"/>
    <sheet name="作成方法" sheetId="20" r:id="rId2"/>
    <sheet name="表紙" sheetId="13" r:id="rId3"/>
    <sheet name="現状分析および重点取組項目" sheetId="14" r:id="rId4"/>
    <sheet name="経営改善計画書(損益計算書)" sheetId="3" r:id="rId5"/>
    <sheet name="経営改善計画書(貸借対照表・キャッシュフロー計算書)" sheetId="17" r:id="rId6"/>
    <sheet name="入力シート№1" sheetId="4" r:id="rId7"/>
    <sheet name="入力シート№2" sheetId="7" r:id="rId8"/>
    <sheet name="入力シート№3" sheetId="18" r:id="rId9"/>
    <sheet name="入力シート№4" sheetId="16" r:id="rId10"/>
    <sheet name="補助シート№1-1（部門別売上・粗利）" sheetId="10" r:id="rId11"/>
    <sheet name="補助シート№1-2（部門別売上・粗利）" sheetId="19" r:id="rId12"/>
    <sheet name="補助シート№2（人員計画）" sheetId="11" r:id="rId13"/>
  </sheets>
  <externalReferences>
    <externalReference r:id="rId14"/>
    <externalReference r:id="rId15"/>
    <externalReference r:id="rId16"/>
    <externalReference r:id="rId17"/>
  </externalReferences>
  <definedNames>
    <definedName name="_xlnm.Print_Area" localSheetId="4">'経営改善計画書(損益計算書)'!$A$1:$N$53</definedName>
    <definedName name="_xlnm.Print_Area" localSheetId="5">'経営改善計画書(貸借対照表・キャッシュフロー計算書)'!$A$1:$P$67</definedName>
    <definedName name="_xlnm.Print_Area" localSheetId="3">現状分析および重点取組項目!$A$1:$P$49</definedName>
    <definedName name="_xlnm.Print_Area" localSheetId="1">作成方法!$A$1:$L$50</definedName>
    <definedName name="_xlnm.Print_Area" localSheetId="6">入力シート№1!$A$1:$L$54</definedName>
    <definedName name="_xlnm.Print_Area" localSheetId="7">入力シート№2!$A$1:$K$55</definedName>
    <definedName name="_xlnm.Print_Area" localSheetId="8">入力シート№3!$A$1:$L$51</definedName>
    <definedName name="_xlnm.Print_Area" localSheetId="9">入力シート№4!$A$1:$L$54</definedName>
    <definedName name="_xlnm.Print_Area" localSheetId="10">'補助シート№1-1（部門別売上・粗利）'!$A$1:$L$46</definedName>
    <definedName name="_xlnm.Print_Area" localSheetId="11">'補助シート№1-2（部門別売上・粗利）'!$A$1:$L$46</definedName>
    <definedName name="_xlnm.Print_Area" localSheetId="12">'補助シート№2（人員計画）'!$A$1:$M$45</definedName>
    <definedName name="営業外収益" localSheetId="5">[1]入力シート№1!#REF!</definedName>
    <definedName name="営業外収益" localSheetId="1">[2]入力シート№1!#REF!</definedName>
    <definedName name="営業外収益" localSheetId="7">入力シート№2!$D$13:$K$13</definedName>
    <definedName name="営業外収益" localSheetId="8">[1]入力シート№1!#REF!</definedName>
    <definedName name="営業外収益" localSheetId="11">[1]入力シート№1!#REF!</definedName>
    <definedName name="営業外収益">[1]入力シート№1!#REF!</definedName>
    <definedName name="営業外収益２" localSheetId="5">#REF!</definedName>
    <definedName name="営業外収益２" localSheetId="1">#REF!</definedName>
    <definedName name="営業外収益２" localSheetId="8">#REF!</definedName>
    <definedName name="営業外収益２" localSheetId="11">#REF!</definedName>
    <definedName name="営業外収益２">#REF!</definedName>
    <definedName name="営業外費用" localSheetId="5">[1]入力シート№1!#REF!</definedName>
    <definedName name="営業外費用" localSheetId="1">[2]入力シート№1!#REF!</definedName>
    <definedName name="営業外費用" localSheetId="7">入力シート№2!$D$17:$K$17</definedName>
    <definedName name="営業外費用" localSheetId="8">[1]入力シート№1!#REF!</definedName>
    <definedName name="営業外費用" localSheetId="11">[1]入力シート№1!#REF!</definedName>
    <definedName name="営業外費用">[1]入力シート№1!#REF!</definedName>
    <definedName name="営業利益" localSheetId="1">[2]入力シート№1!$D$49:$P$49</definedName>
    <definedName name="営業利益" localSheetId="10">[3]入力シート№1!$D$49:$K$49</definedName>
    <definedName name="営業利益" localSheetId="11">[3]入力シート№1!$D$49:$K$49</definedName>
    <definedName name="営業利益" localSheetId="12">[3]入力シート№1!$D$49:$K$49</definedName>
    <definedName name="営業利益">入力シート№1!$D$52:$K$52</definedName>
    <definedName name="経常利益" localSheetId="5">[1]入力シート№1!#REF!</definedName>
    <definedName name="経常利益" localSheetId="1">[2]入力シート№1!#REF!</definedName>
    <definedName name="経常利益" localSheetId="7">入力シート№2!$D$22:$K$22</definedName>
    <definedName name="経常利益" localSheetId="8">[1]入力シート№1!#REF!</definedName>
    <definedName name="経常利益" localSheetId="11">[1]入力シート№1!#REF!</definedName>
    <definedName name="経常利益">[1]入力シート№1!#REF!</definedName>
    <definedName name="税引前当期利益" localSheetId="5">[1]入力シート№1!#REF!</definedName>
    <definedName name="税引前当期利益" localSheetId="1">[2]入力シート№1!#REF!</definedName>
    <definedName name="税引前当期利益" localSheetId="7">入力シート№2!$D$34:$K$34</definedName>
    <definedName name="税引前当期利益" localSheetId="8">[1]入力シート№1!#REF!</definedName>
    <definedName name="税引前当期利益" localSheetId="11">[1]入力シート№1!#REF!</definedName>
    <definedName name="税引前当期利益">[1]入力シート№1!#REF!</definedName>
    <definedName name="設備投資" localSheetId="5">[1]入力シート№1!#REF!</definedName>
    <definedName name="設備投資" localSheetId="1">[2]入力シート№1!#REF!</definedName>
    <definedName name="設備投資" localSheetId="7">入力シート№2!$D$39:$K$39</definedName>
    <definedName name="設備投資" localSheetId="8">[1]入力シート№1!#REF!</definedName>
    <definedName name="設備投資" localSheetId="11">[1]入力シート№1!#REF!</definedName>
    <definedName name="設備投資">[1]入力シート№1!#REF!</definedName>
    <definedName name="総人員" localSheetId="5">[1]入力シート№1!#REF!</definedName>
    <definedName name="総人員" localSheetId="1">[2]入力シート№1!#REF!</definedName>
    <definedName name="総人員" localSheetId="7">入力シート№2!$D$52:$K$52</definedName>
    <definedName name="総人員" localSheetId="8">[1]入力シート№1!#REF!</definedName>
    <definedName name="総人員" localSheetId="11">[1]入力シート№1!#REF!</definedName>
    <definedName name="総人員">[1]入力シート№1!#REF!</definedName>
    <definedName name="長期借入金" localSheetId="5">[1]入力シート№1!#REF!</definedName>
    <definedName name="長期借入金" localSheetId="1">[2]入力シート№1!#REF!</definedName>
    <definedName name="長期借入金" localSheetId="7">入力シート№2!$D$48:$K$48</definedName>
    <definedName name="長期借入金" localSheetId="8">[1]入力シート№1!#REF!</definedName>
    <definedName name="長期借入金" localSheetId="11">[1]入力シート№1!#REF!</definedName>
    <definedName name="長期借入金">[1]入力シート№1!#REF!</definedName>
    <definedName name="特別損失" localSheetId="5">[1]入力シート№1!#REF!</definedName>
    <definedName name="特別損失" localSheetId="1">[2]入力シート№1!#REF!</definedName>
    <definedName name="特別損失" localSheetId="7">入力シート№2!$D$29:$K$29</definedName>
    <definedName name="特別損失" localSheetId="8">[1]入力シート№1!#REF!</definedName>
    <definedName name="特別損失" localSheetId="11">[1]入力シート№1!#REF!</definedName>
    <definedName name="特別損失">[1]入力シート№1!#REF!</definedName>
    <definedName name="特別利益" localSheetId="5">[1]入力シート№1!#REF!</definedName>
    <definedName name="特別利益" localSheetId="1">[2]入力シート№1!#REF!</definedName>
    <definedName name="特別利益" localSheetId="7">入力シート№2!$D$25:$K$25</definedName>
    <definedName name="特別利益" localSheetId="8">[1]入力シート№1!#REF!</definedName>
    <definedName name="特別利益" localSheetId="11">[1]入力シート№1!#REF!</definedName>
    <definedName name="特別利益">[1]入力シート№1!#REF!</definedName>
    <definedName name="年度">[4]送付書!$Y$5:$Y$15</definedName>
    <definedName name="売上原価" localSheetId="1">[2]入力シート№1!$D$16:$P$16</definedName>
    <definedName name="売上原価" localSheetId="10">[3]入力シート№1!$D$16:$P$16</definedName>
    <definedName name="売上原価" localSheetId="11">[3]入力シート№1!$D$16:$P$16</definedName>
    <definedName name="売上原価" localSheetId="12">[3]入力シート№1!$D$16:$P$16</definedName>
    <definedName name="売上原価">入力シート№1!$D$19:$K$19</definedName>
    <definedName name="売上高" localSheetId="1">[2]入力シート№1!$D$10:$P$10</definedName>
    <definedName name="売上高" localSheetId="10">[3]入力シート№1!$D$10:$P$10</definedName>
    <definedName name="売上高" localSheetId="11">[3]入力シート№1!$D$10:$P$10</definedName>
    <definedName name="売上高" localSheetId="12">[3]入力シート№1!$D$10:$P$10</definedName>
    <definedName name="売上高">入力シート№1!$D$13:$K$13</definedName>
    <definedName name="売上総利益" localSheetId="1">[2]入力シート№1!$D$29:$P$29</definedName>
    <definedName name="売上総利益" localSheetId="10">[3]入力シート№1!$D$29:$P$29</definedName>
    <definedName name="売上総利益" localSheetId="11">[3]入力シート№1!$D$29:$P$29</definedName>
    <definedName name="売上総利益" localSheetId="12">[3]入力シート№1!$D$29:$P$29</definedName>
    <definedName name="売上総利益">入力シート№1!$D$32:$K$32</definedName>
    <definedName name="販管費" localSheetId="1">[2]入力シート№1!$D$32:$P$32</definedName>
    <definedName name="販管費" localSheetId="7">[3]入力シート№1!$D$32:$P$32</definedName>
    <definedName name="販管費" localSheetId="10">[3]入力シート№1!$D$32:$P$32</definedName>
    <definedName name="販管費" localSheetId="11">[3]入力シート№1!$D$32:$P$32</definedName>
    <definedName name="販管費" localSheetId="12">[3]入力シート№1!$D$32:$P$32</definedName>
    <definedName name="販管費">入力シート№1!$D$35:$K$35</definedName>
    <definedName name="法人税等" localSheetId="5">[1]入力シート№1!#REF!</definedName>
    <definedName name="法人税等" localSheetId="1">[2]入力シート№1!#REF!</definedName>
    <definedName name="法人税等" localSheetId="7">入力シート№2!$D$36:$K$36</definedName>
    <definedName name="法人税等" localSheetId="8">[1]入力シート№1!#REF!</definedName>
    <definedName name="法人税等" localSheetId="11">[1]入力シート№1!#REF!</definedName>
    <definedName name="法人税等">[1]入力シート№1!#REF!</definedName>
  </definedNames>
  <calcPr calcId="162913"/>
</workbook>
</file>

<file path=xl/calcChain.xml><?xml version="1.0" encoding="utf-8"?>
<calcChain xmlns="http://schemas.openxmlformats.org/spreadsheetml/2006/main">
  <c r="K11" i="7" l="1"/>
  <c r="J11" i="7"/>
  <c r="I11" i="7"/>
  <c r="H11" i="7"/>
  <c r="G11" i="7"/>
  <c r="F11" i="7"/>
  <c r="E11" i="7"/>
  <c r="D11" i="7"/>
  <c r="L29" i="10"/>
  <c r="K29" i="10"/>
  <c r="J29" i="10"/>
  <c r="I29" i="10"/>
  <c r="H29" i="10"/>
  <c r="G29" i="10"/>
  <c r="F29" i="10"/>
  <c r="E29" i="10"/>
  <c r="L29" i="19"/>
  <c r="K29" i="19"/>
  <c r="J29" i="19"/>
  <c r="I29" i="19"/>
  <c r="H29" i="19"/>
  <c r="G29" i="19"/>
  <c r="F29" i="19"/>
  <c r="E29" i="19"/>
  <c r="M10" i="11" l="1"/>
  <c r="L10" i="11"/>
  <c r="K10" i="11"/>
  <c r="J10" i="11"/>
  <c r="I10" i="11"/>
  <c r="H10" i="11"/>
  <c r="G10" i="11"/>
  <c r="F10" i="11"/>
  <c r="L10" i="19"/>
  <c r="K10" i="19"/>
  <c r="J10" i="19"/>
  <c r="I10" i="19"/>
  <c r="H10" i="19"/>
  <c r="G10" i="19"/>
  <c r="F10" i="19"/>
  <c r="E10" i="19"/>
  <c r="L10" i="10"/>
  <c r="K10" i="10"/>
  <c r="J10" i="10"/>
  <c r="I10" i="10"/>
  <c r="H10" i="10"/>
  <c r="G10" i="10"/>
  <c r="F10" i="10"/>
  <c r="E10" i="10"/>
  <c r="L10" i="16"/>
  <c r="K10" i="16"/>
  <c r="J10" i="16"/>
  <c r="I10" i="16"/>
  <c r="H10" i="16"/>
  <c r="G10" i="16"/>
  <c r="F10" i="16"/>
  <c r="E10" i="16"/>
  <c r="L8" i="18"/>
  <c r="K8" i="18"/>
  <c r="J8" i="18"/>
  <c r="I8" i="18"/>
  <c r="H8" i="18"/>
  <c r="F8" i="18"/>
  <c r="E8" i="18"/>
  <c r="D8" i="18"/>
  <c r="K11" i="4"/>
  <c r="J11" i="4"/>
  <c r="I11" i="4"/>
  <c r="H11" i="4"/>
  <c r="G11" i="4"/>
  <c r="F11" i="4"/>
  <c r="E11" i="4"/>
  <c r="D11" i="4"/>
  <c r="F20" i="18" l="1"/>
  <c r="H20" i="18" s="1"/>
  <c r="I20" i="18" s="1"/>
  <c r="J20" i="18" s="1"/>
  <c r="K20" i="18" s="1"/>
  <c r="L20" i="18" s="1"/>
  <c r="E44" i="18"/>
  <c r="F44" i="18" s="1"/>
  <c r="H44" i="18" s="1"/>
  <c r="I44" i="18" s="1"/>
  <c r="J44" i="18" s="1"/>
  <c r="K44" i="18" s="1"/>
  <c r="L44" i="18" s="1"/>
  <c r="E41" i="18"/>
  <c r="F41" i="18" s="1"/>
  <c r="H41" i="18" s="1"/>
  <c r="I41" i="18" s="1"/>
  <c r="J41" i="18" s="1"/>
  <c r="K41" i="18" s="1"/>
  <c r="L41" i="18" s="1"/>
  <c r="E37" i="18"/>
  <c r="F37" i="18" s="1"/>
  <c r="H37" i="18" s="1"/>
  <c r="I37" i="18" s="1"/>
  <c r="J37" i="18" s="1"/>
  <c r="K37" i="18" s="1"/>
  <c r="L37" i="18" s="1"/>
  <c r="E34" i="18"/>
  <c r="F34" i="18" s="1"/>
  <c r="H34" i="18" s="1"/>
  <c r="I34" i="18" s="1"/>
  <c r="J34" i="18" s="1"/>
  <c r="K34" i="18" s="1"/>
  <c r="L34" i="18" s="1"/>
  <c r="E30" i="18"/>
  <c r="F30" i="18" s="1"/>
  <c r="H30" i="18" s="1"/>
  <c r="I30" i="18" s="1"/>
  <c r="J30" i="18" s="1"/>
  <c r="K30" i="18" s="1"/>
  <c r="L30" i="18" s="1"/>
  <c r="E27" i="18"/>
  <c r="F27" i="18" s="1"/>
  <c r="H27" i="18" s="1"/>
  <c r="I27" i="18" s="1"/>
  <c r="J27" i="18" s="1"/>
  <c r="K27" i="18" s="1"/>
  <c r="L27" i="18" s="1"/>
  <c r="E23" i="18"/>
  <c r="F23" i="18" s="1"/>
  <c r="H23" i="18" s="1"/>
  <c r="I23" i="18" s="1"/>
  <c r="J23" i="18" s="1"/>
  <c r="K23" i="18" s="1"/>
  <c r="L23" i="18" s="1"/>
  <c r="E20" i="18"/>
  <c r="E16" i="18"/>
  <c r="F16" i="18" s="1"/>
  <c r="H16" i="18" s="1"/>
  <c r="I16" i="18" s="1"/>
  <c r="J16" i="18" s="1"/>
  <c r="K16" i="18" s="1"/>
  <c r="L16" i="18" s="1"/>
  <c r="E13" i="18"/>
  <c r="F13" i="18" s="1"/>
  <c r="H13" i="18" s="1"/>
  <c r="I13" i="18" s="1"/>
  <c r="J13" i="18" s="1"/>
  <c r="K13" i="18" s="1"/>
  <c r="L13" i="18" s="1"/>
  <c r="D29" i="7" l="1"/>
  <c r="E17" i="7"/>
  <c r="S40" i="3" l="1"/>
  <c r="M9" i="11" l="1"/>
  <c r="L3" i="11"/>
  <c r="L9" i="19"/>
  <c r="K3" i="19"/>
  <c r="L9" i="10"/>
  <c r="K3" i="10"/>
  <c r="L9" i="16"/>
  <c r="K3" i="16"/>
  <c r="L7" i="18"/>
  <c r="K1" i="18"/>
  <c r="J3" i="7"/>
  <c r="K9" i="7"/>
  <c r="K10" i="4"/>
  <c r="J2" i="4"/>
  <c r="P12" i="17"/>
  <c r="O3" i="17"/>
  <c r="O3" i="14"/>
  <c r="N12" i="3"/>
  <c r="M3" i="3"/>
  <c r="H46" i="3" l="1"/>
  <c r="I46" i="3"/>
  <c r="J46" i="3"/>
  <c r="K46" i="3"/>
  <c r="L46" i="3"/>
  <c r="M46" i="3"/>
  <c r="N46" i="3"/>
  <c r="G46" i="3"/>
  <c r="D4" i="16" l="1"/>
  <c r="D3" i="16"/>
  <c r="F4" i="3"/>
  <c r="F3" i="3"/>
  <c r="L50" i="18" l="1"/>
  <c r="K50" i="7" s="1"/>
  <c r="L49" i="18"/>
  <c r="K49" i="7" s="1"/>
  <c r="L47" i="18"/>
  <c r="K47" i="7" s="1"/>
  <c r="L46" i="18"/>
  <c r="K46" i="7" s="1"/>
  <c r="K50" i="18"/>
  <c r="J50" i="7" s="1"/>
  <c r="K49" i="18"/>
  <c r="J49" i="7" s="1"/>
  <c r="K47" i="18"/>
  <c r="J47" i="7" s="1"/>
  <c r="K46" i="18"/>
  <c r="J46" i="7" s="1"/>
  <c r="J50" i="18"/>
  <c r="I50" i="7" s="1"/>
  <c r="J49" i="18"/>
  <c r="I49" i="7" s="1"/>
  <c r="J47" i="18"/>
  <c r="I47" i="7" s="1"/>
  <c r="J46" i="18"/>
  <c r="I46" i="7" s="1"/>
  <c r="I50" i="18"/>
  <c r="H50" i="7" s="1"/>
  <c r="I49" i="18"/>
  <c r="H49" i="7" s="1"/>
  <c r="I47" i="18"/>
  <c r="H47" i="7" s="1"/>
  <c r="I46" i="18"/>
  <c r="H46" i="7" s="1"/>
  <c r="H50" i="18"/>
  <c r="G50" i="7" s="1"/>
  <c r="H49" i="18"/>
  <c r="G49" i="7" s="1"/>
  <c r="H47" i="18"/>
  <c r="G47" i="7" s="1"/>
  <c r="H46" i="18"/>
  <c r="G46" i="7" s="1"/>
  <c r="F50" i="18"/>
  <c r="F50" i="7" s="1"/>
  <c r="F49" i="18"/>
  <c r="F49" i="7" s="1"/>
  <c r="F47" i="18"/>
  <c r="F47" i="7" s="1"/>
  <c r="F46" i="18"/>
  <c r="F46" i="7" s="1"/>
  <c r="E50" i="18"/>
  <c r="E50" i="7" s="1"/>
  <c r="E49" i="18"/>
  <c r="E49" i="7" s="1"/>
  <c r="E47" i="18"/>
  <c r="E47" i="7" s="1"/>
  <c r="E46" i="18"/>
  <c r="E46" i="7" s="1"/>
  <c r="D51" i="18"/>
  <c r="D50" i="18"/>
  <c r="D50" i="7" s="1"/>
  <c r="D49" i="18"/>
  <c r="D49" i="7" s="1"/>
  <c r="D48" i="18"/>
  <c r="D47" i="18"/>
  <c r="D47" i="7" s="1"/>
  <c r="D46" i="18"/>
  <c r="D46" i="7" s="1"/>
  <c r="D38" i="18"/>
  <c r="E31" i="18"/>
  <c r="D31" i="18"/>
  <c r="D24" i="18"/>
  <c r="D17" i="18"/>
  <c r="D10" i="18"/>
  <c r="E51" i="18" l="1"/>
  <c r="E48" i="18"/>
  <c r="E39" i="16"/>
  <c r="D48" i="7"/>
  <c r="F51" i="18"/>
  <c r="E32" i="16"/>
  <c r="D45" i="7"/>
  <c r="D45" i="18"/>
  <c r="E24" i="18"/>
  <c r="E17" i="18"/>
  <c r="F17" i="18"/>
  <c r="E38" i="18"/>
  <c r="F38" i="18"/>
  <c r="F31" i="18"/>
  <c r="I51" i="18"/>
  <c r="E10" i="18"/>
  <c r="H10" i="18"/>
  <c r="I10" i="18"/>
  <c r="F10" i="18"/>
  <c r="J52" i="17"/>
  <c r="K52" i="17"/>
  <c r="L52" i="17"/>
  <c r="M52" i="17"/>
  <c r="N52" i="17"/>
  <c r="O52" i="17"/>
  <c r="P52" i="17"/>
  <c r="K49" i="17"/>
  <c r="L49" i="17"/>
  <c r="M49" i="17"/>
  <c r="N49" i="17"/>
  <c r="O49" i="17"/>
  <c r="P49" i="17"/>
  <c r="J49" i="17"/>
  <c r="E45" i="18" l="1"/>
  <c r="I39" i="16"/>
  <c r="H48" i="7"/>
  <c r="G39" i="16"/>
  <c r="F48" i="7"/>
  <c r="F32" i="16"/>
  <c r="E45" i="7"/>
  <c r="F48" i="18"/>
  <c r="H51" i="18"/>
  <c r="F39" i="16"/>
  <c r="E48" i="7"/>
  <c r="H17" i="18"/>
  <c r="H38" i="18"/>
  <c r="H31" i="18"/>
  <c r="F24" i="18"/>
  <c r="I24" i="18"/>
  <c r="H24" i="18"/>
  <c r="I17" i="18"/>
  <c r="L54" i="17"/>
  <c r="M54" i="17"/>
  <c r="N54" i="17"/>
  <c r="O54" i="17"/>
  <c r="P54" i="17"/>
  <c r="K64" i="17"/>
  <c r="L64" i="17"/>
  <c r="M64" i="17"/>
  <c r="N64" i="17"/>
  <c r="O64" i="17"/>
  <c r="P64" i="17"/>
  <c r="K53" i="17"/>
  <c r="L53" i="17"/>
  <c r="M53" i="17"/>
  <c r="N53" i="17"/>
  <c r="O53" i="17"/>
  <c r="P53" i="17"/>
  <c r="K54" i="17"/>
  <c r="K55" i="17"/>
  <c r="L55" i="17"/>
  <c r="M55" i="17"/>
  <c r="N55" i="17"/>
  <c r="O55" i="17"/>
  <c r="P55" i="17"/>
  <c r="K41" i="17"/>
  <c r="L41" i="17"/>
  <c r="M41" i="17"/>
  <c r="N41" i="17"/>
  <c r="O41" i="17"/>
  <c r="P41" i="17"/>
  <c r="K42" i="17"/>
  <c r="L42" i="17"/>
  <c r="M42" i="17"/>
  <c r="N42" i="17"/>
  <c r="O42" i="17"/>
  <c r="P42" i="17"/>
  <c r="K43" i="17"/>
  <c r="L43" i="17"/>
  <c r="M43" i="17"/>
  <c r="N43" i="17"/>
  <c r="O43" i="17"/>
  <c r="P43" i="17"/>
  <c r="K44" i="17"/>
  <c r="L44" i="17"/>
  <c r="M44" i="17"/>
  <c r="N44" i="17"/>
  <c r="O44" i="17"/>
  <c r="P44" i="17"/>
  <c r="K45" i="17"/>
  <c r="L45" i="17"/>
  <c r="M45" i="17"/>
  <c r="N45" i="17"/>
  <c r="O45" i="17"/>
  <c r="P45" i="17"/>
  <c r="K46" i="17"/>
  <c r="L46" i="17"/>
  <c r="M46" i="17"/>
  <c r="N46" i="17"/>
  <c r="O46" i="17"/>
  <c r="P46" i="17"/>
  <c r="K47" i="17"/>
  <c r="L47" i="17"/>
  <c r="M47" i="17"/>
  <c r="N47" i="17"/>
  <c r="O47" i="17"/>
  <c r="P47" i="17"/>
  <c r="K48" i="17"/>
  <c r="L48" i="17"/>
  <c r="M48" i="17"/>
  <c r="N48" i="17"/>
  <c r="O48" i="17"/>
  <c r="P48" i="17"/>
  <c r="K50" i="17"/>
  <c r="L50" i="17"/>
  <c r="M50" i="17"/>
  <c r="N50" i="17"/>
  <c r="O50" i="17"/>
  <c r="P50" i="17"/>
  <c r="Q65" i="17"/>
  <c r="J64" i="17"/>
  <c r="J53" i="17"/>
  <c r="J55" i="17"/>
  <c r="J44" i="17"/>
  <c r="J50" i="17"/>
  <c r="K63" i="17" l="1"/>
  <c r="H48" i="18"/>
  <c r="G45" i="7" s="1"/>
  <c r="H39" i="16"/>
  <c r="G48" i="7"/>
  <c r="G32" i="16"/>
  <c r="K62" i="17" s="1"/>
  <c r="K65" i="17" s="1"/>
  <c r="F45" i="7"/>
  <c r="F45" i="18"/>
  <c r="G24" i="18" s="1"/>
  <c r="M56" i="17"/>
  <c r="L56" i="17"/>
  <c r="I48" i="18"/>
  <c r="I45" i="18" s="1"/>
  <c r="I38" i="18"/>
  <c r="J24" i="18"/>
  <c r="J17" i="18"/>
  <c r="J51" i="18"/>
  <c r="P56" i="17"/>
  <c r="K56" i="17"/>
  <c r="N56" i="17"/>
  <c r="O56" i="17"/>
  <c r="J43" i="17"/>
  <c r="J42" i="17"/>
  <c r="H32" i="16" l="1"/>
  <c r="L62" i="17" s="1"/>
  <c r="I31" i="18"/>
  <c r="H45" i="18"/>
  <c r="J48" i="18"/>
  <c r="J45" i="18" s="1"/>
  <c r="I32" i="16"/>
  <c r="M62" i="17" s="1"/>
  <c r="H45" i="7"/>
  <c r="L63" i="17"/>
  <c r="M63" i="17"/>
  <c r="J39" i="16"/>
  <c r="N63" i="17" s="1"/>
  <c r="I48" i="7"/>
  <c r="G45" i="18"/>
  <c r="G38" i="18"/>
  <c r="G31" i="18"/>
  <c r="G17" i="18"/>
  <c r="G10" i="18"/>
  <c r="J38" i="18"/>
  <c r="K24" i="18"/>
  <c r="K17" i="18"/>
  <c r="K51" i="18"/>
  <c r="J10" i="18"/>
  <c r="H31" i="3"/>
  <c r="I31" i="3"/>
  <c r="J31" i="3"/>
  <c r="K31" i="3"/>
  <c r="L31" i="3"/>
  <c r="M31" i="3"/>
  <c r="N31" i="3"/>
  <c r="G31" i="3"/>
  <c r="K48" i="18" l="1"/>
  <c r="K32" i="16" s="1"/>
  <c r="J32" i="16"/>
  <c r="N62" i="17" s="1"/>
  <c r="N65" i="17" s="1"/>
  <c r="J31" i="18"/>
  <c r="I45" i="7"/>
  <c r="L65" i="17"/>
  <c r="M65" i="17"/>
  <c r="J45" i="7"/>
  <c r="K39" i="16"/>
  <c r="O63" i="17" s="1"/>
  <c r="J48" i="7"/>
  <c r="K45" i="18"/>
  <c r="K38" i="18"/>
  <c r="K31" i="18"/>
  <c r="L24" i="18"/>
  <c r="L17" i="18"/>
  <c r="L51" i="18"/>
  <c r="K10" i="18"/>
  <c r="F31" i="19"/>
  <c r="G31" i="19"/>
  <c r="H31" i="19"/>
  <c r="I31" i="19"/>
  <c r="J31" i="19"/>
  <c r="K31" i="19"/>
  <c r="L31" i="19"/>
  <c r="E31" i="19"/>
  <c r="F12" i="19"/>
  <c r="G12" i="19"/>
  <c r="H12" i="19"/>
  <c r="I12" i="19"/>
  <c r="J12" i="19"/>
  <c r="K12" i="19"/>
  <c r="L12" i="19"/>
  <c r="E12" i="19"/>
  <c r="B29" i="19"/>
  <c r="B10" i="19"/>
  <c r="L32" i="19"/>
  <c r="K32" i="19"/>
  <c r="J32" i="19"/>
  <c r="I32" i="19"/>
  <c r="H32" i="19"/>
  <c r="G32" i="19"/>
  <c r="F32" i="19"/>
  <c r="E32" i="19"/>
  <c r="L13" i="19"/>
  <c r="K13" i="19"/>
  <c r="J13" i="19"/>
  <c r="J25" i="19" s="1"/>
  <c r="I13" i="19"/>
  <c r="H13" i="19"/>
  <c r="H25" i="19" s="1"/>
  <c r="H26" i="19" s="1"/>
  <c r="G13" i="19"/>
  <c r="F13" i="19"/>
  <c r="F25" i="19" s="1"/>
  <c r="E13" i="19"/>
  <c r="D4" i="19"/>
  <c r="D3" i="19"/>
  <c r="L25" i="19" l="1"/>
  <c r="L26" i="19" s="1"/>
  <c r="L48" i="18"/>
  <c r="L32" i="16" s="1"/>
  <c r="P62" i="17" s="1"/>
  <c r="O62" i="17"/>
  <c r="O65" i="17" s="1"/>
  <c r="E44" i="19"/>
  <c r="E45" i="19" s="1"/>
  <c r="K25" i="19"/>
  <c r="G44" i="19"/>
  <c r="K44" i="19"/>
  <c r="K45" i="19" s="1"/>
  <c r="L44" i="19"/>
  <c r="L45" i="19" s="1"/>
  <c r="G25" i="19"/>
  <c r="G26" i="19" s="1"/>
  <c r="I44" i="19"/>
  <c r="I45" i="19" s="1"/>
  <c r="K45" i="7"/>
  <c r="L39" i="16"/>
  <c r="P63" i="17" s="1"/>
  <c r="K48" i="7"/>
  <c r="L45" i="18"/>
  <c r="L38" i="18"/>
  <c r="L31" i="18"/>
  <c r="L10" i="18"/>
  <c r="H44" i="19"/>
  <c r="H45" i="19" s="1"/>
  <c r="F26" i="19"/>
  <c r="J26" i="19"/>
  <c r="G45" i="19"/>
  <c r="E25" i="19"/>
  <c r="E26" i="19" s="1"/>
  <c r="I25" i="19"/>
  <c r="I26" i="19" s="1"/>
  <c r="K26" i="19"/>
  <c r="F44" i="19"/>
  <c r="F45" i="19" s="1"/>
  <c r="J44" i="19"/>
  <c r="J45" i="19" s="1"/>
  <c r="F31" i="10"/>
  <c r="G31" i="10"/>
  <c r="H31" i="10"/>
  <c r="I31" i="10"/>
  <c r="J31" i="10"/>
  <c r="K31" i="10"/>
  <c r="L31" i="10"/>
  <c r="E31" i="10"/>
  <c r="H32" i="10"/>
  <c r="H13" i="10"/>
  <c r="B29" i="10"/>
  <c r="B10" i="10"/>
  <c r="E13" i="10"/>
  <c r="F12" i="10"/>
  <c r="G12" i="10"/>
  <c r="H12" i="10"/>
  <c r="I12" i="10"/>
  <c r="J12" i="10"/>
  <c r="K12" i="10"/>
  <c r="L12" i="10"/>
  <c r="E12" i="10"/>
  <c r="D4" i="10"/>
  <c r="D3" i="10"/>
  <c r="G14" i="11"/>
  <c r="H14" i="11"/>
  <c r="I14" i="11"/>
  <c r="J14" i="11"/>
  <c r="K14" i="11"/>
  <c r="L14" i="11"/>
  <c r="M14" i="11"/>
  <c r="F14" i="11"/>
  <c r="I36" i="11"/>
  <c r="F36" i="11"/>
  <c r="G31" i="11"/>
  <c r="H31" i="11"/>
  <c r="I31" i="11"/>
  <c r="J31" i="11"/>
  <c r="K31" i="11"/>
  <c r="L31" i="11"/>
  <c r="M31" i="11"/>
  <c r="F31" i="11"/>
  <c r="G29" i="11"/>
  <c r="H29" i="11"/>
  <c r="I29" i="11"/>
  <c r="J29" i="11"/>
  <c r="K29" i="11"/>
  <c r="L29" i="11"/>
  <c r="M29" i="11"/>
  <c r="F29" i="11"/>
  <c r="G24" i="11"/>
  <c r="H24" i="11"/>
  <c r="I24" i="11"/>
  <c r="J24" i="11"/>
  <c r="K24" i="11"/>
  <c r="L24" i="11"/>
  <c r="M24" i="11"/>
  <c r="F24" i="11"/>
  <c r="F23" i="11" s="1"/>
  <c r="I40" i="11"/>
  <c r="E4" i="11"/>
  <c r="E3" i="11"/>
  <c r="K23" i="11" l="1"/>
  <c r="G23" i="11"/>
  <c r="H44" i="10"/>
  <c r="H45" i="10" s="1"/>
  <c r="L23" i="11"/>
  <c r="H23" i="11"/>
  <c r="P65" i="17"/>
  <c r="J23" i="11"/>
  <c r="M23" i="11"/>
  <c r="I23" i="11"/>
  <c r="I13" i="11" s="1"/>
  <c r="H25" i="10"/>
  <c r="H26" i="10" s="1"/>
  <c r="L67" i="17" l="1"/>
  <c r="J48" i="17" l="1"/>
  <c r="F43" i="16" l="1"/>
  <c r="F38" i="16"/>
  <c r="F44" i="16" l="1"/>
  <c r="J46" i="17" l="1"/>
  <c r="J63" i="17" l="1"/>
  <c r="J62" i="17"/>
  <c r="J65" i="17" l="1"/>
  <c r="F19" i="4"/>
  <c r="I60" i="17"/>
  <c r="I51" i="17"/>
  <c r="I57" i="17" s="1"/>
  <c r="I58" i="17" s="1"/>
  <c r="K67" i="17"/>
  <c r="L66" i="17" s="1"/>
  <c r="M67" i="17"/>
  <c r="N67" i="17"/>
  <c r="O67" i="17"/>
  <c r="P67" i="17"/>
  <c r="J67" i="17"/>
  <c r="I67" i="17"/>
  <c r="N20" i="17"/>
  <c r="O20" i="17"/>
  <c r="P20" i="17"/>
  <c r="N21" i="17"/>
  <c r="O21" i="17"/>
  <c r="P21" i="17"/>
  <c r="N22" i="17"/>
  <c r="O22" i="17"/>
  <c r="P22" i="17"/>
  <c r="N25" i="17"/>
  <c r="O25" i="17"/>
  <c r="P25" i="17"/>
  <c r="N27" i="17"/>
  <c r="L50" i="3" s="1"/>
  <c r="O27" i="17"/>
  <c r="M50" i="3" s="1"/>
  <c r="P27" i="17"/>
  <c r="N50" i="3" s="1"/>
  <c r="N28" i="17"/>
  <c r="O28" i="17"/>
  <c r="P28" i="17"/>
  <c r="N31" i="17"/>
  <c r="O31" i="17"/>
  <c r="P31" i="17"/>
  <c r="N32" i="17"/>
  <c r="O32" i="17"/>
  <c r="P32" i="17"/>
  <c r="M32" i="17"/>
  <c r="M31" i="17"/>
  <c r="M28" i="17"/>
  <c r="M27" i="17"/>
  <c r="K50" i="3" s="1"/>
  <c r="M25" i="17"/>
  <c r="M22" i="17"/>
  <c r="M21" i="17"/>
  <c r="M20" i="17"/>
  <c r="L32" i="17"/>
  <c r="L31" i="17"/>
  <c r="L28" i="17"/>
  <c r="L27" i="17"/>
  <c r="J50" i="3" s="1"/>
  <c r="L25" i="17"/>
  <c r="L22" i="17"/>
  <c r="L21" i="17"/>
  <c r="L20" i="17"/>
  <c r="J32" i="17"/>
  <c r="J31" i="17"/>
  <c r="J28" i="17"/>
  <c r="J27" i="17"/>
  <c r="H50" i="3" s="1"/>
  <c r="J25" i="17"/>
  <c r="J22" i="17"/>
  <c r="J21" i="17"/>
  <c r="J20" i="17"/>
  <c r="I32" i="17"/>
  <c r="I31" i="17"/>
  <c r="I28" i="17"/>
  <c r="I27" i="17"/>
  <c r="G50" i="3" s="1"/>
  <c r="I25" i="17"/>
  <c r="G43" i="3" s="1"/>
  <c r="I22" i="17"/>
  <c r="I21" i="17"/>
  <c r="I20" i="17"/>
  <c r="J15" i="17"/>
  <c r="J16" i="17"/>
  <c r="J17" i="17"/>
  <c r="I17" i="17"/>
  <c r="I16" i="17"/>
  <c r="I15" i="17"/>
  <c r="L15" i="17"/>
  <c r="M15" i="17"/>
  <c r="N15" i="17"/>
  <c r="O15" i="17"/>
  <c r="P15" i="17"/>
  <c r="L16" i="17"/>
  <c r="M16" i="17"/>
  <c r="N16" i="17"/>
  <c r="O16" i="17"/>
  <c r="P16" i="17"/>
  <c r="L17" i="17"/>
  <c r="M17" i="17"/>
  <c r="N17" i="17"/>
  <c r="O17" i="17"/>
  <c r="P17" i="17"/>
  <c r="K16" i="17"/>
  <c r="K17" i="17"/>
  <c r="K66" i="17" l="1"/>
  <c r="J66" i="17"/>
  <c r="P66" i="17"/>
  <c r="I61" i="17"/>
  <c r="N66" i="17"/>
  <c r="O66" i="17"/>
  <c r="M66" i="17"/>
  <c r="G21" i="16"/>
  <c r="K19" i="17" s="1"/>
  <c r="E52" i="16"/>
  <c r="I34" i="17" s="1"/>
  <c r="E43" i="16"/>
  <c r="I33" i="17" s="1"/>
  <c r="E38" i="16"/>
  <c r="I30" i="17" s="1"/>
  <c r="I29" i="17" s="1"/>
  <c r="E28" i="16"/>
  <c r="I24" i="17" s="1"/>
  <c r="I23" i="17" s="1"/>
  <c r="E21" i="16"/>
  <c r="I19" i="17" s="1"/>
  <c r="I18" i="17" l="1"/>
  <c r="G37" i="3"/>
  <c r="E44" i="16"/>
  <c r="E53" i="16" s="1"/>
  <c r="I35" i="17" s="1"/>
  <c r="E30" i="16"/>
  <c r="I26" i="17" s="1"/>
  <c r="G44" i="3" s="1"/>
  <c r="F52" i="16"/>
  <c r="J34" i="17" s="1"/>
  <c r="H52" i="3" s="1"/>
  <c r="G52" i="16"/>
  <c r="H52" i="16"/>
  <c r="L34" i="17" s="1"/>
  <c r="J52" i="3" s="1"/>
  <c r="I52" i="16"/>
  <c r="M34" i="17" s="1"/>
  <c r="K52" i="3" s="1"/>
  <c r="J52" i="16"/>
  <c r="N34" i="17" s="1"/>
  <c r="L52" i="3" s="1"/>
  <c r="K52" i="16"/>
  <c r="O34" i="17" s="1"/>
  <c r="M52" i="3" s="1"/>
  <c r="L52" i="16"/>
  <c r="P34" i="17" s="1"/>
  <c r="N52" i="3" s="1"/>
  <c r="J33" i="17"/>
  <c r="G43" i="16"/>
  <c r="K33" i="17" s="1"/>
  <c r="H43" i="16"/>
  <c r="L33" i="17" s="1"/>
  <c r="I43" i="16"/>
  <c r="M33" i="17" s="1"/>
  <c r="J43" i="16"/>
  <c r="N33" i="17" s="1"/>
  <c r="K43" i="16"/>
  <c r="O33" i="17" s="1"/>
  <c r="L43" i="16"/>
  <c r="P33" i="17" s="1"/>
  <c r="G38" i="16"/>
  <c r="H38" i="16"/>
  <c r="L30" i="17" s="1"/>
  <c r="L29" i="17" s="1"/>
  <c r="I38" i="16"/>
  <c r="M30" i="17" s="1"/>
  <c r="M29" i="17" s="1"/>
  <c r="J38" i="16"/>
  <c r="K38" i="16"/>
  <c r="L38" i="16"/>
  <c r="P30" i="17" s="1"/>
  <c r="P29" i="17" s="1"/>
  <c r="F28" i="16"/>
  <c r="J24" i="17" s="1"/>
  <c r="J23" i="17" s="1"/>
  <c r="G28" i="16"/>
  <c r="H28" i="16"/>
  <c r="L24" i="17" s="1"/>
  <c r="L23" i="17" s="1"/>
  <c r="I28" i="16"/>
  <c r="M24" i="17" s="1"/>
  <c r="M23" i="17" s="1"/>
  <c r="J28" i="16"/>
  <c r="N24" i="17" s="1"/>
  <c r="N23" i="17" s="1"/>
  <c r="K28" i="16"/>
  <c r="O24" i="17" s="1"/>
  <c r="O23" i="17" s="1"/>
  <c r="L28" i="16"/>
  <c r="P24" i="17" s="1"/>
  <c r="P23" i="17" s="1"/>
  <c r="F21" i="16"/>
  <c r="H21" i="16"/>
  <c r="L19" i="17" s="1"/>
  <c r="L18" i="17" s="1"/>
  <c r="I21" i="16"/>
  <c r="M19" i="17" s="1"/>
  <c r="M18" i="17" s="1"/>
  <c r="J21" i="16"/>
  <c r="N19" i="17" s="1"/>
  <c r="N18" i="17" s="1"/>
  <c r="K21" i="16"/>
  <c r="O19" i="17" s="1"/>
  <c r="O18" i="17" s="1"/>
  <c r="L21" i="16"/>
  <c r="P19" i="17" s="1"/>
  <c r="P18" i="17" s="1"/>
  <c r="J19" i="17" l="1"/>
  <c r="J18" i="17" s="1"/>
  <c r="F30" i="16"/>
  <c r="J26" i="17" s="1"/>
  <c r="J44" i="16"/>
  <c r="N30" i="17"/>
  <c r="N29" i="17" s="1"/>
  <c r="G30" i="16"/>
  <c r="K24" i="17"/>
  <c r="K44" i="16"/>
  <c r="O30" i="17"/>
  <c r="O29" i="17" s="1"/>
  <c r="K30" i="17"/>
  <c r="G44" i="16"/>
  <c r="J30" i="17"/>
  <c r="J29" i="17" s="1"/>
  <c r="K30" i="16"/>
  <c r="O26" i="17" s="1"/>
  <c r="I30" i="16"/>
  <c r="M26" i="17" s="1"/>
  <c r="I44" i="16"/>
  <c r="J30" i="16"/>
  <c r="N26" i="17" s="1"/>
  <c r="L44" i="16"/>
  <c r="L30" i="16"/>
  <c r="P26" i="17" s="1"/>
  <c r="H44" i="16"/>
  <c r="H53" i="16" s="1"/>
  <c r="L35" i="17" s="1"/>
  <c r="H30" i="16"/>
  <c r="L26" i="17" s="1"/>
  <c r="J47" i="17" l="1"/>
  <c r="J41" i="17" l="1"/>
  <c r="H33" i="3"/>
  <c r="I33" i="3"/>
  <c r="J33" i="3"/>
  <c r="K33" i="3"/>
  <c r="L33" i="3"/>
  <c r="M33" i="3"/>
  <c r="N33" i="3"/>
  <c r="G33" i="3"/>
  <c r="J54" i="17" l="1"/>
  <c r="J45" i="17"/>
  <c r="J56" i="17" l="1"/>
  <c r="H4" i="17"/>
  <c r="H3" i="17"/>
  <c r="K31" i="17"/>
  <c r="K32" i="17"/>
  <c r="K27" i="17"/>
  <c r="I50" i="3" s="1"/>
  <c r="K28" i="17"/>
  <c r="K25" i="17"/>
  <c r="K20" i="17"/>
  <c r="K21" i="17"/>
  <c r="K22" i="17"/>
  <c r="K15" i="17"/>
  <c r="K18" i="17" s="1"/>
  <c r="H52" i="7"/>
  <c r="H25" i="3"/>
  <c r="I25" i="3"/>
  <c r="J25" i="3"/>
  <c r="K25" i="3"/>
  <c r="L25" i="3"/>
  <c r="M25" i="3"/>
  <c r="N25" i="3"/>
  <c r="G25" i="3"/>
  <c r="H39" i="7"/>
  <c r="H29" i="7"/>
  <c r="K29" i="3" s="1"/>
  <c r="H25" i="7"/>
  <c r="K28" i="3" s="1"/>
  <c r="H13" i="7"/>
  <c r="K23" i="3" s="1"/>
  <c r="H17" i="7"/>
  <c r="K24" i="3" s="1"/>
  <c r="H40" i="4"/>
  <c r="H19" i="4"/>
  <c r="G19" i="4"/>
  <c r="H13" i="4"/>
  <c r="J12" i="11" s="1"/>
  <c r="I13" i="4"/>
  <c r="K12" i="11" s="1"/>
  <c r="J13" i="4"/>
  <c r="L12" i="11" s="1"/>
  <c r="K13" i="4"/>
  <c r="M12" i="11" s="1"/>
  <c r="H32" i="4" l="1"/>
  <c r="H33" i="4" s="1"/>
  <c r="K23" i="17"/>
  <c r="K29" i="17"/>
  <c r="H35" i="4"/>
  <c r="G17" i="7"/>
  <c r="J24" i="3" s="1"/>
  <c r="H52" i="4" l="1"/>
  <c r="H22" i="7" s="1"/>
  <c r="H23" i="7" s="1"/>
  <c r="C4" i="7"/>
  <c r="C3" i="7"/>
  <c r="K15" i="3"/>
  <c r="K45" i="3" s="1"/>
  <c r="L15" i="3"/>
  <c r="L45" i="3" s="1"/>
  <c r="M15" i="3"/>
  <c r="M45" i="3" s="1"/>
  <c r="N15" i="3"/>
  <c r="N45" i="3" s="1"/>
  <c r="K16" i="3"/>
  <c r="K17" i="3"/>
  <c r="K19" i="3"/>
  <c r="K20" i="3"/>
  <c r="C2" i="18"/>
  <c r="C1" i="18"/>
  <c r="H53" i="4" l="1"/>
  <c r="L48" i="3"/>
  <c r="L49" i="3"/>
  <c r="K48" i="3"/>
  <c r="K49" i="3"/>
  <c r="N48" i="3"/>
  <c r="N49" i="3"/>
  <c r="M48" i="3"/>
  <c r="M49" i="3"/>
  <c r="K41" i="3"/>
  <c r="K42" i="3"/>
  <c r="K26" i="3"/>
  <c r="H34" i="7"/>
  <c r="M40" i="17" s="1"/>
  <c r="K21" i="3"/>
  <c r="K22" i="3" s="1"/>
  <c r="K39" i="3" s="1"/>
  <c r="K18" i="3"/>
  <c r="K38" i="3" s="1"/>
  <c r="K27" i="3" l="1"/>
  <c r="K40" i="3" s="1"/>
  <c r="M51" i="17"/>
  <c r="M57" i="17" s="1"/>
  <c r="K30" i="3"/>
  <c r="K32" i="3" s="1"/>
  <c r="M58" i="17" l="1"/>
  <c r="M59" i="17" s="1"/>
  <c r="M60" i="17" s="1"/>
  <c r="M61" i="17" s="1"/>
  <c r="K51" i="3" s="1"/>
  <c r="K34" i="17" l="1"/>
  <c r="I52" i="3" s="1"/>
  <c r="L53" i="16"/>
  <c r="P35" i="17" s="1"/>
  <c r="K53" i="16"/>
  <c r="O35" i="17" s="1"/>
  <c r="G53" i="16"/>
  <c r="K35" i="17" s="1"/>
  <c r="I53" i="16" l="1"/>
  <c r="M35" i="17" s="1"/>
  <c r="F53" i="16"/>
  <c r="J35" i="17" s="1"/>
  <c r="J53" i="16"/>
  <c r="N35" i="17" s="1"/>
  <c r="K26" i="17"/>
  <c r="D4" i="14"/>
  <c r="D3" i="14"/>
  <c r="C3" i="4"/>
  <c r="C2" i="4"/>
  <c r="K34" i="13"/>
  <c r="I13" i="17"/>
  <c r="I50" i="13"/>
  <c r="E67" i="13"/>
  <c r="O13" i="17" l="1"/>
  <c r="O40" i="14"/>
  <c r="L13" i="17"/>
  <c r="L40" i="14"/>
  <c r="P13" i="17"/>
  <c r="P40" i="14"/>
  <c r="M13" i="17"/>
  <c r="M40" i="14"/>
  <c r="J13" i="17"/>
  <c r="J40" i="14"/>
  <c r="N13" i="17"/>
  <c r="N40" i="14"/>
  <c r="K13" i="17"/>
  <c r="K40" i="14"/>
  <c r="I13" i="3"/>
  <c r="K13" i="3"/>
  <c r="M13" i="3"/>
  <c r="H34" i="13"/>
  <c r="G13" i="3"/>
  <c r="N13" i="3"/>
  <c r="J13" i="3"/>
  <c r="H13" i="3"/>
  <c r="L13" i="3"/>
  <c r="N37" i="3"/>
  <c r="M37" i="3"/>
  <c r="M36" i="11"/>
  <c r="L36" i="11"/>
  <c r="K36" i="11"/>
  <c r="J36" i="11"/>
  <c r="H36" i="11"/>
  <c r="G36" i="11"/>
  <c r="L13" i="11"/>
  <c r="M13" i="11"/>
  <c r="K13" i="11"/>
  <c r="J13" i="11"/>
  <c r="H13" i="11"/>
  <c r="G13" i="11"/>
  <c r="F13" i="11"/>
  <c r="M40" i="11"/>
  <c r="L40" i="11"/>
  <c r="K40" i="11"/>
  <c r="J40" i="11"/>
  <c r="H40" i="11"/>
  <c r="G40" i="11"/>
  <c r="F40" i="11"/>
  <c r="L32" i="10"/>
  <c r="K32" i="10"/>
  <c r="K44" i="10" s="1"/>
  <c r="J32" i="10"/>
  <c r="I32" i="10"/>
  <c r="G32" i="10"/>
  <c r="F32" i="10"/>
  <c r="F44" i="10" s="1"/>
  <c r="E32" i="10"/>
  <c r="L13" i="10"/>
  <c r="K13" i="10"/>
  <c r="K25" i="10" s="1"/>
  <c r="J13" i="10"/>
  <c r="I13" i="10"/>
  <c r="I25" i="10" s="1"/>
  <c r="G13" i="10"/>
  <c r="G25" i="10" s="1"/>
  <c r="F13" i="10"/>
  <c r="F25" i="10" s="1"/>
  <c r="K52" i="7"/>
  <c r="J52" i="7"/>
  <c r="I52" i="7"/>
  <c r="L43" i="3" s="1"/>
  <c r="G52" i="7"/>
  <c r="F52" i="7"/>
  <c r="E52" i="7"/>
  <c r="D52" i="7"/>
  <c r="K39" i="7"/>
  <c r="J39" i="7"/>
  <c r="I39" i="7"/>
  <c r="G39" i="7"/>
  <c r="F39" i="7"/>
  <c r="E39" i="7"/>
  <c r="D39" i="7"/>
  <c r="K29" i="7"/>
  <c r="N29" i="3" s="1"/>
  <c r="J29" i="7"/>
  <c r="M29" i="3" s="1"/>
  <c r="I29" i="7"/>
  <c r="L29" i="3" s="1"/>
  <c r="G29" i="7"/>
  <c r="J29" i="3" s="1"/>
  <c r="F29" i="7"/>
  <c r="I29" i="3" s="1"/>
  <c r="E29" i="7"/>
  <c r="H29" i="3" s="1"/>
  <c r="G29" i="3"/>
  <c r="K25" i="7"/>
  <c r="N28" i="3" s="1"/>
  <c r="J25" i="7"/>
  <c r="M28" i="3" s="1"/>
  <c r="I25" i="7"/>
  <c r="L28" i="3" s="1"/>
  <c r="G25" i="7"/>
  <c r="J28" i="3" s="1"/>
  <c r="F25" i="7"/>
  <c r="I28" i="3" s="1"/>
  <c r="E25" i="7"/>
  <c r="D25" i="7"/>
  <c r="G28" i="3" s="1"/>
  <c r="K17" i="7"/>
  <c r="N24" i="3" s="1"/>
  <c r="J17" i="7"/>
  <c r="M24" i="3" s="1"/>
  <c r="I17" i="7"/>
  <c r="L24" i="3" s="1"/>
  <c r="F17" i="7"/>
  <c r="I24" i="3" s="1"/>
  <c r="H24" i="3"/>
  <c r="D17" i="7"/>
  <c r="G24" i="3" s="1"/>
  <c r="K13" i="7"/>
  <c r="N23" i="3" s="1"/>
  <c r="J13" i="7"/>
  <c r="M23" i="3" s="1"/>
  <c r="I13" i="7"/>
  <c r="L23" i="3" s="1"/>
  <c r="G13" i="7"/>
  <c r="J23" i="3" s="1"/>
  <c r="F13" i="7"/>
  <c r="I23" i="3" s="1"/>
  <c r="E13" i="7"/>
  <c r="H23" i="3" s="1"/>
  <c r="D13" i="7"/>
  <c r="G23" i="3" s="1"/>
  <c r="K40" i="4"/>
  <c r="J40" i="4"/>
  <c r="I40" i="4"/>
  <c r="G40" i="4"/>
  <c r="F40" i="4"/>
  <c r="E40" i="4"/>
  <c r="D40" i="4"/>
  <c r="D35" i="4" s="1"/>
  <c r="K19" i="4"/>
  <c r="N16" i="3" s="1"/>
  <c r="J19" i="4"/>
  <c r="M16" i="3" s="1"/>
  <c r="I19" i="4"/>
  <c r="L16" i="3" s="1"/>
  <c r="J16" i="3"/>
  <c r="I16" i="3"/>
  <c r="E19" i="4"/>
  <c r="H16" i="3" s="1"/>
  <c r="D19" i="4"/>
  <c r="G16" i="3" s="1"/>
  <c r="G13" i="4"/>
  <c r="I12" i="11" s="1"/>
  <c r="I42" i="11" s="1"/>
  <c r="F13" i="4"/>
  <c r="E13" i="4"/>
  <c r="D13" i="4"/>
  <c r="H44" i="3" l="1"/>
  <c r="N43" i="3"/>
  <c r="G15" i="3"/>
  <c r="F12" i="11"/>
  <c r="F42" i="11" s="1"/>
  <c r="H15" i="3"/>
  <c r="G12" i="11"/>
  <c r="G42" i="11" s="1"/>
  <c r="I15" i="3"/>
  <c r="I45" i="3" s="1"/>
  <c r="H12" i="11"/>
  <c r="H42" i="11" s="1"/>
  <c r="I44" i="3"/>
  <c r="J43" i="11"/>
  <c r="K44" i="11"/>
  <c r="K43" i="11"/>
  <c r="M44" i="11"/>
  <c r="L43" i="11"/>
  <c r="M43" i="11"/>
  <c r="J44" i="11"/>
  <c r="I44" i="11"/>
  <c r="I43" i="11"/>
  <c r="G44" i="11"/>
  <c r="H44" i="11"/>
  <c r="L44" i="11"/>
  <c r="M43" i="3"/>
  <c r="K44" i="3"/>
  <c r="K43" i="3"/>
  <c r="H28" i="3"/>
  <c r="I43" i="3"/>
  <c r="K37" i="3"/>
  <c r="L20" i="3"/>
  <c r="L44" i="3"/>
  <c r="I35" i="4"/>
  <c r="L19" i="3" s="1"/>
  <c r="L41" i="3" s="1"/>
  <c r="L42" i="3"/>
  <c r="M20" i="3"/>
  <c r="M44" i="3"/>
  <c r="M42" i="3"/>
  <c r="N20" i="3"/>
  <c r="N44" i="3"/>
  <c r="N42" i="3"/>
  <c r="J20" i="3"/>
  <c r="J44" i="3"/>
  <c r="G35" i="4"/>
  <c r="J19" i="3" s="1"/>
  <c r="K35" i="4"/>
  <c r="N19" i="3" s="1"/>
  <c r="N41" i="3" s="1"/>
  <c r="J35" i="4"/>
  <c r="M19" i="3" s="1"/>
  <c r="M41" i="3" s="1"/>
  <c r="F35" i="4"/>
  <c r="I19" i="3" s="1"/>
  <c r="I20" i="3"/>
  <c r="E35" i="4"/>
  <c r="H19" i="3" s="1"/>
  <c r="H20" i="3"/>
  <c r="G19" i="3"/>
  <c r="G20" i="3"/>
  <c r="J32" i="4"/>
  <c r="K32" i="4"/>
  <c r="I32" i="4"/>
  <c r="G32" i="4"/>
  <c r="J15" i="3"/>
  <c r="J45" i="3" s="1"/>
  <c r="D32" i="4"/>
  <c r="F32" i="4"/>
  <c r="E32" i="4"/>
  <c r="L25" i="10"/>
  <c r="L26" i="10" s="1"/>
  <c r="G26" i="10"/>
  <c r="K26" i="10"/>
  <c r="F26" i="10"/>
  <c r="L42" i="11"/>
  <c r="M42" i="11"/>
  <c r="J42" i="11"/>
  <c r="K42" i="11"/>
  <c r="E25" i="10"/>
  <c r="E26" i="10" s="1"/>
  <c r="J25" i="10"/>
  <c r="J26" i="10" s="1"/>
  <c r="I26" i="10"/>
  <c r="G44" i="10"/>
  <c r="G45" i="10" s="1"/>
  <c r="L44" i="10"/>
  <c r="L45" i="10" s="1"/>
  <c r="F45" i="10"/>
  <c r="K45" i="10"/>
  <c r="I44" i="10"/>
  <c r="I45" i="10" s="1"/>
  <c r="E44" i="10"/>
  <c r="E45" i="10" s="1"/>
  <c r="J44" i="10"/>
  <c r="J45" i="10" s="1"/>
  <c r="H43" i="11" l="1"/>
  <c r="I42" i="3"/>
  <c r="I41" i="3"/>
  <c r="G41" i="3"/>
  <c r="G43" i="11"/>
  <c r="J48" i="3"/>
  <c r="J49" i="3"/>
  <c r="I48" i="3"/>
  <c r="I49" i="3"/>
  <c r="H42" i="3"/>
  <c r="H45" i="3"/>
  <c r="G42" i="3"/>
  <c r="G45" i="3"/>
  <c r="H41" i="3"/>
  <c r="H43" i="3"/>
  <c r="H37" i="3"/>
  <c r="I37" i="3"/>
  <c r="E52" i="4"/>
  <c r="I17" i="3"/>
  <c r="I21" i="3" s="1"/>
  <c r="I22" i="3" s="1"/>
  <c r="I39" i="3" s="1"/>
  <c r="F52" i="4"/>
  <c r="F53" i="4" s="1"/>
  <c r="J42" i="3"/>
  <c r="J43" i="3"/>
  <c r="M17" i="3"/>
  <c r="M18" i="3" s="1"/>
  <c r="M38" i="3" s="1"/>
  <c r="J52" i="4"/>
  <c r="J22" i="7" s="1"/>
  <c r="L17" i="3"/>
  <c r="L18" i="3" s="1"/>
  <c r="L38" i="3" s="1"/>
  <c r="I52" i="4"/>
  <c r="I22" i="7" s="1"/>
  <c r="J17" i="3"/>
  <c r="J21" i="3" s="1"/>
  <c r="J22" i="3" s="1"/>
  <c r="J39" i="3" s="1"/>
  <c r="G52" i="4"/>
  <c r="G22" i="7" s="1"/>
  <c r="G17" i="3"/>
  <c r="G21" i="3" s="1"/>
  <c r="G22" i="3" s="1"/>
  <c r="G39" i="3" s="1"/>
  <c r="D33" i="4"/>
  <c r="D52" i="4"/>
  <c r="D53" i="4" s="1"/>
  <c r="N17" i="3"/>
  <c r="N18" i="3" s="1"/>
  <c r="N38" i="3" s="1"/>
  <c r="K52" i="4"/>
  <c r="K22" i="7" s="1"/>
  <c r="J33" i="4"/>
  <c r="I33" i="4"/>
  <c r="K33" i="4"/>
  <c r="G33" i="4"/>
  <c r="F33" i="4"/>
  <c r="L37" i="3"/>
  <c r="J41" i="3"/>
  <c r="J37" i="3"/>
  <c r="H17" i="3"/>
  <c r="E33" i="4"/>
  <c r="J53" i="4" l="1"/>
  <c r="G48" i="3"/>
  <c r="G49" i="3"/>
  <c r="H48" i="3"/>
  <c r="H49" i="3"/>
  <c r="J18" i="3"/>
  <c r="J38" i="3" s="1"/>
  <c r="M21" i="3"/>
  <c r="M22" i="3" s="1"/>
  <c r="M39" i="3" s="1"/>
  <c r="I18" i="3"/>
  <c r="I38" i="3" s="1"/>
  <c r="I53" i="4"/>
  <c r="G18" i="3"/>
  <c r="G38" i="3" s="1"/>
  <c r="L21" i="3"/>
  <c r="L22" i="3" s="1"/>
  <c r="L39" i="3" s="1"/>
  <c r="N21" i="3"/>
  <c r="N22" i="3" s="1"/>
  <c r="N39" i="3" s="1"/>
  <c r="K53" i="4"/>
  <c r="M26" i="3"/>
  <c r="J23" i="7"/>
  <c r="J34" i="7"/>
  <c r="O40" i="17" s="1"/>
  <c r="J26" i="3"/>
  <c r="K47" i="3" s="1"/>
  <c r="G23" i="7"/>
  <c r="G34" i="7"/>
  <c r="G53" i="4"/>
  <c r="N26" i="3"/>
  <c r="K23" i="7"/>
  <c r="K34" i="7"/>
  <c r="P40" i="17" s="1"/>
  <c r="L26" i="3"/>
  <c r="I23" i="7"/>
  <c r="I34" i="7"/>
  <c r="N40" i="17" s="1"/>
  <c r="D22" i="7"/>
  <c r="F22" i="7"/>
  <c r="I26" i="3" s="1"/>
  <c r="H21" i="3"/>
  <c r="H22" i="3" s="1"/>
  <c r="H39" i="3" s="1"/>
  <c r="H18" i="3"/>
  <c r="H38" i="3" s="1"/>
  <c r="E53" i="4"/>
  <c r="E22" i="7"/>
  <c r="H26" i="3" s="1"/>
  <c r="I47" i="3" l="1"/>
  <c r="N47" i="3"/>
  <c r="J47" i="3"/>
  <c r="M47" i="3"/>
  <c r="L47" i="3"/>
  <c r="L40" i="17"/>
  <c r="L51" i="17" s="1"/>
  <c r="L57" i="17" s="1"/>
  <c r="L58" i="17" s="1"/>
  <c r="L59" i="17" s="1"/>
  <c r="L60" i="17" s="1"/>
  <c r="L61" i="17" s="1"/>
  <c r="J51" i="3" s="1"/>
  <c r="N51" i="17"/>
  <c r="N57" i="17" s="1"/>
  <c r="O51" i="17"/>
  <c r="O57" i="17" s="1"/>
  <c r="P51" i="17"/>
  <c r="K62" i="7"/>
  <c r="G62" i="7"/>
  <c r="I62" i="7"/>
  <c r="J62" i="7"/>
  <c r="H30" i="3"/>
  <c r="H32" i="3" s="1"/>
  <c r="H27" i="3"/>
  <c r="H40" i="3" s="1"/>
  <c r="I30" i="3"/>
  <c r="I32" i="3" s="1"/>
  <c r="I27" i="3"/>
  <c r="I40" i="3" s="1"/>
  <c r="L30" i="3"/>
  <c r="L32" i="3" s="1"/>
  <c r="L27" i="3"/>
  <c r="L40" i="3" s="1"/>
  <c r="M30" i="3"/>
  <c r="M32" i="3" s="1"/>
  <c r="M27" i="3"/>
  <c r="M40" i="3" s="1"/>
  <c r="D23" i="7"/>
  <c r="G26" i="3"/>
  <c r="H47" i="3" s="1"/>
  <c r="N30" i="3"/>
  <c r="N32" i="3" s="1"/>
  <c r="N27" i="3"/>
  <c r="N40" i="3" s="1"/>
  <c r="J30" i="3"/>
  <c r="J32" i="3" s="1"/>
  <c r="J27" i="3"/>
  <c r="J40" i="3" s="1"/>
  <c r="D34" i="7"/>
  <c r="D62" i="7" s="1"/>
  <c r="F23" i="7"/>
  <c r="F34" i="7"/>
  <c r="E23" i="7"/>
  <c r="E34" i="7"/>
  <c r="J40" i="17" s="1"/>
  <c r="K40" i="17" l="1"/>
  <c r="K51" i="17" s="1"/>
  <c r="K57" i="17" s="1"/>
  <c r="K58" i="17" s="1"/>
  <c r="K59" i="17" s="1"/>
  <c r="K60" i="17" s="1"/>
  <c r="K61" i="17" s="1"/>
  <c r="I51" i="3" s="1"/>
  <c r="P57" i="17"/>
  <c r="P58" i="17" s="1"/>
  <c r="P59" i="17" s="1"/>
  <c r="P60" i="17" s="1"/>
  <c r="P61" i="17" s="1"/>
  <c r="N51" i="3" s="1"/>
  <c r="O58" i="17"/>
  <c r="O59" i="17" s="1"/>
  <c r="O60" i="17" s="1"/>
  <c r="O61" i="17" s="1"/>
  <c r="M51" i="3" s="1"/>
  <c r="N58" i="17"/>
  <c r="N59" i="17" s="1"/>
  <c r="N60" i="17" s="1"/>
  <c r="N61" i="17" s="1"/>
  <c r="L51" i="3" s="1"/>
  <c r="J51" i="17"/>
  <c r="E62" i="7"/>
  <c r="F62" i="7"/>
  <c r="G30" i="3"/>
  <c r="G32" i="3" s="1"/>
  <c r="G27" i="3"/>
  <c r="G40" i="3" s="1"/>
  <c r="J57" i="17" l="1"/>
  <c r="J58" i="17" s="1"/>
  <c r="J59" i="17" s="1"/>
  <c r="J60" i="17" l="1"/>
  <c r="J61" i="17" s="1"/>
  <c r="H51" i="3" s="1"/>
</calcChain>
</file>

<file path=xl/comments1.xml><?xml version="1.0" encoding="utf-8"?>
<comments xmlns="http://schemas.openxmlformats.org/spreadsheetml/2006/main">
  <authors>
    <author>西村 英輝</author>
  </authors>
  <commentList>
    <comment ref="A39" authorId="0" shapeId="0">
      <text>
        <r>
          <rPr>
            <b/>
            <sz val="9"/>
            <color indexed="81"/>
            <rFont val="ＭＳ Ｐゴシック"/>
            <family val="3"/>
            <charset val="128"/>
          </rPr>
          <t>（※）CF計画におけるその他流動資産・その他流動負債の増減額は、計画の容量上、上記貸借対照表計画の同増減額と一致しません</t>
        </r>
      </text>
    </comment>
  </commentList>
</comments>
</file>

<file path=xl/comments2.xml><?xml version="1.0" encoding="utf-8"?>
<comments xmlns="http://schemas.openxmlformats.org/spreadsheetml/2006/main">
  <authors>
    <author>西村 英輝</author>
  </authors>
  <commentList>
    <comment ref="C44" authorId="0" shapeId="0">
      <text>
        <r>
          <rPr>
            <b/>
            <sz val="9"/>
            <color indexed="81"/>
            <rFont val="ＭＳ Ｐゴシック"/>
            <family val="3"/>
            <charset val="128"/>
          </rPr>
          <t>入力シートNO.3の入力内容が自動反映されます</t>
        </r>
      </text>
    </comment>
  </commentList>
</comments>
</file>

<file path=xl/comments3.xml><?xml version="1.0" encoding="utf-8"?>
<comments xmlns="http://schemas.openxmlformats.org/spreadsheetml/2006/main">
  <authors>
    <author>西村 英輝</author>
  </authors>
  <commentList>
    <comment ref="C7" authorId="0" shapeId="0">
      <text>
        <r>
          <rPr>
            <b/>
            <sz val="9"/>
            <color indexed="81"/>
            <rFont val="ＭＳ Ｐゴシック"/>
            <family val="3"/>
            <charset val="128"/>
          </rPr>
          <t>返済はマイナス符号をつけて入力してください</t>
        </r>
      </text>
    </comment>
  </commentList>
</comments>
</file>

<file path=xl/sharedStrings.xml><?xml version="1.0" encoding="utf-8"?>
<sst xmlns="http://schemas.openxmlformats.org/spreadsheetml/2006/main" count="619" uniqueCount="346">
  <si>
    <t>会社名：</t>
    <rPh sb="0" eb="3">
      <t>カイシャメイ</t>
    </rPh>
    <phoneticPr fontId="12"/>
  </si>
  <si>
    <t>作成日</t>
    <rPh sb="0" eb="2">
      <t>サクセイ</t>
    </rPh>
    <rPh sb="2" eb="3">
      <t>ヒ</t>
    </rPh>
    <phoneticPr fontId="12"/>
  </si>
  <si>
    <t>取引支店名：</t>
    <rPh sb="0" eb="2">
      <t>トリヒキ</t>
    </rPh>
    <rPh sb="2" eb="4">
      <t>シテン</t>
    </rPh>
    <rPh sb="4" eb="5">
      <t>メイ</t>
    </rPh>
    <phoneticPr fontId="12"/>
  </si>
  <si>
    <t>単位：</t>
    <rPh sb="0" eb="2">
      <t>タンイ</t>
    </rPh>
    <phoneticPr fontId="12"/>
  </si>
  <si>
    <t>実績</t>
    <rPh sb="0" eb="2">
      <t>ジッセキ</t>
    </rPh>
    <phoneticPr fontId="12"/>
  </si>
  <si>
    <t>損益計算書</t>
    <rPh sb="0" eb="2">
      <t>ソンエキ</t>
    </rPh>
    <rPh sb="2" eb="5">
      <t>ケイサンショ</t>
    </rPh>
    <phoneticPr fontId="12"/>
  </si>
  <si>
    <t>売上高</t>
    <rPh sb="0" eb="2">
      <t>ウリアゲ</t>
    </rPh>
    <rPh sb="2" eb="3">
      <t>ダカ</t>
    </rPh>
    <phoneticPr fontId="12"/>
  </si>
  <si>
    <t>売上原価</t>
    <rPh sb="0" eb="2">
      <t>ウリアゲ</t>
    </rPh>
    <rPh sb="2" eb="4">
      <t>ゲンカ</t>
    </rPh>
    <phoneticPr fontId="12"/>
  </si>
  <si>
    <t>売上総利益</t>
    <rPh sb="0" eb="2">
      <t>ウリアゲ</t>
    </rPh>
    <rPh sb="2" eb="5">
      <t>ソウリエキ</t>
    </rPh>
    <phoneticPr fontId="12"/>
  </si>
  <si>
    <t>（同利益率）</t>
    <rPh sb="1" eb="2">
      <t>ドウ</t>
    </rPh>
    <rPh sb="2" eb="4">
      <t>リエキ</t>
    </rPh>
    <rPh sb="4" eb="5">
      <t>リツ</t>
    </rPh>
    <phoneticPr fontId="12"/>
  </si>
  <si>
    <t>販売費及び一般管理費</t>
    <rPh sb="0" eb="3">
      <t>ハンバイヒ</t>
    </rPh>
    <rPh sb="3" eb="4">
      <t>オヨ</t>
    </rPh>
    <rPh sb="5" eb="7">
      <t>イッパン</t>
    </rPh>
    <rPh sb="7" eb="9">
      <t>カンリ</t>
    </rPh>
    <rPh sb="9" eb="10">
      <t>ヒ</t>
    </rPh>
    <phoneticPr fontId="12"/>
  </si>
  <si>
    <t>（うち人件費）</t>
    <rPh sb="3" eb="5">
      <t>ジンケン</t>
    </rPh>
    <rPh sb="5" eb="6">
      <t>ヒ</t>
    </rPh>
    <phoneticPr fontId="12"/>
  </si>
  <si>
    <t>営業利益</t>
    <rPh sb="0" eb="2">
      <t>エイギョウ</t>
    </rPh>
    <rPh sb="2" eb="4">
      <t>リエキ</t>
    </rPh>
    <phoneticPr fontId="12"/>
  </si>
  <si>
    <t>営業外収益</t>
    <rPh sb="0" eb="3">
      <t>エイギョウガイ</t>
    </rPh>
    <rPh sb="3" eb="5">
      <t>シュウエキ</t>
    </rPh>
    <phoneticPr fontId="12"/>
  </si>
  <si>
    <t>営業外費用</t>
    <rPh sb="0" eb="3">
      <t>エイギョウガイ</t>
    </rPh>
    <rPh sb="3" eb="5">
      <t>ヒヨウ</t>
    </rPh>
    <phoneticPr fontId="12"/>
  </si>
  <si>
    <t>（うち支払利息）</t>
    <rPh sb="3" eb="5">
      <t>シハライ</t>
    </rPh>
    <rPh sb="5" eb="7">
      <t>リソク</t>
    </rPh>
    <phoneticPr fontId="12"/>
  </si>
  <si>
    <t>経常利益</t>
    <rPh sb="0" eb="2">
      <t>ケイジョウ</t>
    </rPh>
    <rPh sb="2" eb="4">
      <t>リエキ</t>
    </rPh>
    <phoneticPr fontId="12"/>
  </si>
  <si>
    <t>特別利益</t>
    <rPh sb="0" eb="2">
      <t>トクベツ</t>
    </rPh>
    <rPh sb="2" eb="4">
      <t>リエキ</t>
    </rPh>
    <phoneticPr fontId="12"/>
  </si>
  <si>
    <t>特別損失</t>
    <rPh sb="0" eb="2">
      <t>トクベツ</t>
    </rPh>
    <rPh sb="2" eb="4">
      <t>ソンシツ</t>
    </rPh>
    <phoneticPr fontId="12"/>
  </si>
  <si>
    <t>税引前当期利益</t>
    <rPh sb="0" eb="2">
      <t>ゼイビ</t>
    </rPh>
    <rPh sb="2" eb="3">
      <t>マエ</t>
    </rPh>
    <rPh sb="3" eb="5">
      <t>トウキ</t>
    </rPh>
    <rPh sb="5" eb="7">
      <t>リエキ</t>
    </rPh>
    <phoneticPr fontId="12"/>
  </si>
  <si>
    <t>法人税等</t>
    <rPh sb="0" eb="4">
      <t>ホウジンゼイトウ</t>
    </rPh>
    <phoneticPr fontId="12"/>
  </si>
  <si>
    <t>当期利益</t>
    <rPh sb="0" eb="2">
      <t>トウキ</t>
    </rPh>
    <rPh sb="2" eb="4">
      <t>リエキ</t>
    </rPh>
    <phoneticPr fontId="12"/>
  </si>
  <si>
    <t>（減価償却費）</t>
    <rPh sb="1" eb="3">
      <t>ゲンカ</t>
    </rPh>
    <rPh sb="3" eb="5">
      <t>ショウキャク</t>
    </rPh>
    <rPh sb="5" eb="6">
      <t>ヒ</t>
    </rPh>
    <phoneticPr fontId="12"/>
  </si>
  <si>
    <t>設備投資</t>
    <rPh sb="0" eb="2">
      <t>セツビ</t>
    </rPh>
    <rPh sb="2" eb="4">
      <t>トウシ</t>
    </rPh>
    <phoneticPr fontId="12"/>
  </si>
  <si>
    <t>指標分析</t>
    <rPh sb="0" eb="2">
      <t>シヒョウ</t>
    </rPh>
    <rPh sb="2" eb="4">
      <t>ブンセキ</t>
    </rPh>
    <phoneticPr fontId="12"/>
  </si>
  <si>
    <t>売上高増加率</t>
    <rPh sb="0" eb="2">
      <t>ウリアゲ</t>
    </rPh>
    <rPh sb="2" eb="3">
      <t>ダカ</t>
    </rPh>
    <rPh sb="3" eb="5">
      <t>ゾウカ</t>
    </rPh>
    <rPh sb="5" eb="6">
      <t>リツ</t>
    </rPh>
    <phoneticPr fontId="12"/>
  </si>
  <si>
    <t>売上高総利益率</t>
    <rPh sb="0" eb="2">
      <t>ウリアゲ</t>
    </rPh>
    <rPh sb="2" eb="3">
      <t>ダカ</t>
    </rPh>
    <rPh sb="3" eb="4">
      <t>ソウ</t>
    </rPh>
    <rPh sb="4" eb="6">
      <t>リエキ</t>
    </rPh>
    <rPh sb="6" eb="7">
      <t>リツ</t>
    </rPh>
    <phoneticPr fontId="12"/>
  </si>
  <si>
    <t>売上高営業利益率</t>
    <rPh sb="0" eb="2">
      <t>ウリアゲ</t>
    </rPh>
    <rPh sb="2" eb="3">
      <t>ダカ</t>
    </rPh>
    <rPh sb="3" eb="5">
      <t>エイギョウ</t>
    </rPh>
    <rPh sb="5" eb="7">
      <t>リエキ</t>
    </rPh>
    <rPh sb="7" eb="8">
      <t>リツ</t>
    </rPh>
    <phoneticPr fontId="12"/>
  </si>
  <si>
    <t>売上高経常利益率</t>
    <rPh sb="0" eb="2">
      <t>ウリアゲ</t>
    </rPh>
    <rPh sb="2" eb="3">
      <t>ダカ</t>
    </rPh>
    <rPh sb="3" eb="5">
      <t>ケイジョウ</t>
    </rPh>
    <rPh sb="5" eb="7">
      <t>リエキ</t>
    </rPh>
    <rPh sb="7" eb="8">
      <t>リツ</t>
    </rPh>
    <phoneticPr fontId="12"/>
  </si>
  <si>
    <t>売上高販管費比率</t>
    <rPh sb="0" eb="2">
      <t>ウリアゲ</t>
    </rPh>
    <rPh sb="2" eb="3">
      <t>ダカ</t>
    </rPh>
    <rPh sb="3" eb="6">
      <t>ハンカンヒ</t>
    </rPh>
    <rPh sb="6" eb="8">
      <t>ヒリツ</t>
    </rPh>
    <phoneticPr fontId="12"/>
  </si>
  <si>
    <t>売上高人件費比率</t>
    <rPh sb="0" eb="2">
      <t>ウリアゲ</t>
    </rPh>
    <rPh sb="2" eb="3">
      <t>ダカ</t>
    </rPh>
    <rPh sb="3" eb="6">
      <t>ジンケンヒ</t>
    </rPh>
    <rPh sb="6" eb="8">
      <t>ヒリツ</t>
    </rPh>
    <phoneticPr fontId="12"/>
  </si>
  <si>
    <t>一人当たり売上高</t>
    <rPh sb="0" eb="2">
      <t>ヒトリ</t>
    </rPh>
    <rPh sb="2" eb="3">
      <t>ア</t>
    </rPh>
    <rPh sb="5" eb="7">
      <t>ウリアゲ</t>
    </rPh>
    <rPh sb="7" eb="8">
      <t>ダカ</t>
    </rPh>
    <phoneticPr fontId="12"/>
  </si>
  <si>
    <t>一人当たり人件費</t>
    <rPh sb="0" eb="2">
      <t>ヒトリ</t>
    </rPh>
    <rPh sb="2" eb="3">
      <t>ア</t>
    </rPh>
    <rPh sb="5" eb="8">
      <t>ジンケンヒ</t>
    </rPh>
    <phoneticPr fontId="12"/>
  </si>
  <si>
    <t>入力シート  №1</t>
    <rPh sb="0" eb="2">
      <t>ニュウリョク</t>
    </rPh>
    <phoneticPr fontId="12"/>
  </si>
  <si>
    <t>【売上計画】</t>
    <rPh sb="1" eb="3">
      <t>ウリアゲ</t>
    </rPh>
    <rPh sb="3" eb="5">
      <t>ケイカク</t>
    </rPh>
    <phoneticPr fontId="12"/>
  </si>
  <si>
    <t>部門</t>
    <rPh sb="0" eb="2">
      <t>ブモン</t>
    </rPh>
    <phoneticPr fontId="12"/>
  </si>
  <si>
    <t>【売上原価計画】</t>
    <rPh sb="1" eb="3">
      <t>ウリアゲ</t>
    </rPh>
    <rPh sb="3" eb="5">
      <t>ゲンカ</t>
    </rPh>
    <rPh sb="5" eb="7">
      <t>ケイカク</t>
    </rPh>
    <phoneticPr fontId="12"/>
  </si>
  <si>
    <t>材料費</t>
    <phoneticPr fontId="12"/>
  </si>
  <si>
    <t>労務費</t>
  </si>
  <si>
    <t>外注加工費</t>
  </si>
  <si>
    <t>燃料費・動力費</t>
  </si>
  <si>
    <t>荷造運送費</t>
  </si>
  <si>
    <t>賃借・リース料</t>
  </si>
  <si>
    <t>租税公課</t>
  </si>
  <si>
    <t>減価償却費</t>
  </si>
  <si>
    <t>その他</t>
  </si>
  <si>
    <t>仕入高</t>
  </si>
  <si>
    <t>【売上総利益】</t>
    <rPh sb="1" eb="3">
      <t>ウリアゲ</t>
    </rPh>
    <rPh sb="3" eb="6">
      <t>ソウリエキ</t>
    </rPh>
    <phoneticPr fontId="12"/>
  </si>
  <si>
    <t>【販売費及び一般管理費計画】</t>
    <rPh sb="1" eb="4">
      <t>ハンバイヒ</t>
    </rPh>
    <rPh sb="4" eb="5">
      <t>オヨ</t>
    </rPh>
    <rPh sb="6" eb="8">
      <t>イッパン</t>
    </rPh>
    <rPh sb="8" eb="10">
      <t>カンリ</t>
    </rPh>
    <rPh sb="10" eb="11">
      <t>ヒ</t>
    </rPh>
    <rPh sb="11" eb="13">
      <t>ケイカク</t>
    </rPh>
    <phoneticPr fontId="12"/>
  </si>
  <si>
    <t>役員報酬</t>
    <rPh sb="0" eb="2">
      <t>ヤクイン</t>
    </rPh>
    <rPh sb="2" eb="4">
      <t>ホウシュウ</t>
    </rPh>
    <phoneticPr fontId="12"/>
  </si>
  <si>
    <t>給料手当</t>
    <rPh sb="0" eb="2">
      <t>キュウリョウ</t>
    </rPh>
    <rPh sb="2" eb="4">
      <t>テア</t>
    </rPh>
    <phoneticPr fontId="12"/>
  </si>
  <si>
    <t>賞与</t>
    <rPh sb="0" eb="2">
      <t>ショウヨ</t>
    </rPh>
    <phoneticPr fontId="12"/>
  </si>
  <si>
    <t>その他人件費</t>
    <rPh sb="2" eb="3">
      <t>タ</t>
    </rPh>
    <rPh sb="3" eb="6">
      <t>ジンケンヒ</t>
    </rPh>
    <phoneticPr fontId="12"/>
  </si>
  <si>
    <t>人件費小計</t>
    <rPh sb="0" eb="3">
      <t>ジンケンヒ</t>
    </rPh>
    <rPh sb="3" eb="5">
      <t>ショウケイ</t>
    </rPh>
    <phoneticPr fontId="12"/>
  </si>
  <si>
    <t>荷造・運送費</t>
    <rPh sb="0" eb="2">
      <t>ニヅク</t>
    </rPh>
    <rPh sb="3" eb="6">
      <t>ウンソウヒ</t>
    </rPh>
    <phoneticPr fontId="12"/>
  </si>
  <si>
    <t>外注費</t>
    <rPh sb="0" eb="3">
      <t>ガイチュウヒ</t>
    </rPh>
    <phoneticPr fontId="12"/>
  </si>
  <si>
    <t>販売手数料</t>
    <rPh sb="0" eb="2">
      <t>ハンバイ</t>
    </rPh>
    <rPh sb="2" eb="5">
      <t>テスウリョウ</t>
    </rPh>
    <phoneticPr fontId="12"/>
  </si>
  <si>
    <t>広告宣伝費</t>
    <rPh sb="0" eb="2">
      <t>コウコク</t>
    </rPh>
    <rPh sb="2" eb="5">
      <t>センデンヒ</t>
    </rPh>
    <phoneticPr fontId="12"/>
  </si>
  <si>
    <t>賃借・リース料</t>
    <rPh sb="0" eb="2">
      <t>チンシャク</t>
    </rPh>
    <rPh sb="6" eb="7">
      <t>リョウ</t>
    </rPh>
    <phoneticPr fontId="12"/>
  </si>
  <si>
    <t>租税公課</t>
    <rPh sb="0" eb="2">
      <t>ソゼイ</t>
    </rPh>
    <rPh sb="2" eb="4">
      <t>コウカ</t>
    </rPh>
    <phoneticPr fontId="12"/>
  </si>
  <si>
    <t>交際費</t>
    <rPh sb="0" eb="3">
      <t>コウサイヒ</t>
    </rPh>
    <phoneticPr fontId="12"/>
  </si>
  <si>
    <t>車輌・燃料費</t>
    <rPh sb="0" eb="2">
      <t>シャリョウ</t>
    </rPh>
    <rPh sb="3" eb="6">
      <t>ネンリョウヒ</t>
    </rPh>
    <phoneticPr fontId="12"/>
  </si>
  <si>
    <t>減価償却費</t>
    <rPh sb="0" eb="2">
      <t>ゲンカ</t>
    </rPh>
    <rPh sb="2" eb="4">
      <t>ショウキャク</t>
    </rPh>
    <rPh sb="4" eb="5">
      <t>ヒ</t>
    </rPh>
    <phoneticPr fontId="12"/>
  </si>
  <si>
    <t>その他</t>
    <rPh sb="2" eb="3">
      <t>タ</t>
    </rPh>
    <phoneticPr fontId="12"/>
  </si>
  <si>
    <t>【営業利益】</t>
    <rPh sb="1" eb="3">
      <t>エイギョウ</t>
    </rPh>
    <rPh sb="3" eb="5">
      <t>リエキ</t>
    </rPh>
    <phoneticPr fontId="12"/>
  </si>
  <si>
    <t>入力シート  №2</t>
    <rPh sb="0" eb="2">
      <t>ニュウリョク</t>
    </rPh>
    <phoneticPr fontId="12"/>
  </si>
  <si>
    <t>【営業外損益計画】</t>
    <rPh sb="1" eb="4">
      <t>エイギョウガイ</t>
    </rPh>
    <rPh sb="4" eb="6">
      <t>ソンエキ</t>
    </rPh>
    <rPh sb="6" eb="8">
      <t>ケイカク</t>
    </rPh>
    <phoneticPr fontId="12"/>
  </si>
  <si>
    <t>受取利息・配当金</t>
    <rPh sb="0" eb="2">
      <t>ウケトリ</t>
    </rPh>
    <rPh sb="2" eb="4">
      <t>リソク</t>
    </rPh>
    <rPh sb="5" eb="8">
      <t>ハイトウキン</t>
    </rPh>
    <phoneticPr fontId="12"/>
  </si>
  <si>
    <t>雑収入</t>
    <rPh sb="0" eb="1">
      <t>ザツ</t>
    </rPh>
    <rPh sb="1" eb="3">
      <t>シュウニュウ</t>
    </rPh>
    <phoneticPr fontId="12"/>
  </si>
  <si>
    <t>支払利息</t>
    <rPh sb="0" eb="2">
      <t>シハライ</t>
    </rPh>
    <rPh sb="2" eb="4">
      <t>リソク</t>
    </rPh>
    <phoneticPr fontId="12"/>
  </si>
  <si>
    <t>雑損失</t>
    <rPh sb="0" eb="1">
      <t>ザツ</t>
    </rPh>
    <rPh sb="1" eb="3">
      <t>ソンシツ</t>
    </rPh>
    <phoneticPr fontId="12"/>
  </si>
  <si>
    <t>【経常利益】</t>
    <rPh sb="1" eb="3">
      <t>ケイジョウ</t>
    </rPh>
    <rPh sb="3" eb="5">
      <t>リエキ</t>
    </rPh>
    <phoneticPr fontId="12"/>
  </si>
  <si>
    <t>【特別損益計画】</t>
    <rPh sb="1" eb="3">
      <t>トクベツ</t>
    </rPh>
    <rPh sb="3" eb="5">
      <t>ソンエキ</t>
    </rPh>
    <rPh sb="5" eb="7">
      <t>ケイカク</t>
    </rPh>
    <phoneticPr fontId="12"/>
  </si>
  <si>
    <t>固定資産売却益</t>
    <rPh sb="0" eb="2">
      <t>コテイ</t>
    </rPh>
    <rPh sb="2" eb="4">
      <t>シサン</t>
    </rPh>
    <rPh sb="4" eb="7">
      <t>バイキャクエキ</t>
    </rPh>
    <phoneticPr fontId="12"/>
  </si>
  <si>
    <t>有価証券売却益</t>
    <rPh sb="0" eb="2">
      <t>ユウカ</t>
    </rPh>
    <rPh sb="2" eb="4">
      <t>ショウケン</t>
    </rPh>
    <rPh sb="4" eb="7">
      <t>バイキャクエキ</t>
    </rPh>
    <phoneticPr fontId="12"/>
  </si>
  <si>
    <t>固定資産売却損</t>
    <rPh sb="0" eb="2">
      <t>コテイ</t>
    </rPh>
    <rPh sb="2" eb="4">
      <t>シサン</t>
    </rPh>
    <rPh sb="4" eb="6">
      <t>バイキャク</t>
    </rPh>
    <rPh sb="6" eb="7">
      <t>ゾン</t>
    </rPh>
    <phoneticPr fontId="12"/>
  </si>
  <si>
    <t>【税引前当期利益】</t>
    <rPh sb="1" eb="3">
      <t>ゼイビキ</t>
    </rPh>
    <rPh sb="3" eb="4">
      <t>マエ</t>
    </rPh>
    <rPh sb="4" eb="6">
      <t>トウキ</t>
    </rPh>
    <rPh sb="6" eb="8">
      <t>リエキ</t>
    </rPh>
    <phoneticPr fontId="12"/>
  </si>
  <si>
    <t>税引前当期利益</t>
    <rPh sb="0" eb="2">
      <t>ゼイビキ</t>
    </rPh>
    <rPh sb="2" eb="3">
      <t>マエ</t>
    </rPh>
    <rPh sb="3" eb="5">
      <t>トウキ</t>
    </rPh>
    <rPh sb="5" eb="7">
      <t>リエキ</t>
    </rPh>
    <phoneticPr fontId="12"/>
  </si>
  <si>
    <t>【法人税等】</t>
    <rPh sb="1" eb="4">
      <t>ホウジンゼイ</t>
    </rPh>
    <rPh sb="4" eb="5">
      <t>トウ</t>
    </rPh>
    <phoneticPr fontId="12"/>
  </si>
  <si>
    <t>法人税等</t>
    <rPh sb="0" eb="3">
      <t>ホウジンゼイ</t>
    </rPh>
    <rPh sb="3" eb="4">
      <t>トウ</t>
    </rPh>
    <phoneticPr fontId="12"/>
  </si>
  <si>
    <t>【設備投資計画】</t>
    <rPh sb="1" eb="3">
      <t>セツビ</t>
    </rPh>
    <rPh sb="3" eb="5">
      <t>トウシ</t>
    </rPh>
    <rPh sb="5" eb="7">
      <t>ケイカク</t>
    </rPh>
    <phoneticPr fontId="12"/>
  </si>
  <si>
    <t>維持更新投資</t>
    <rPh sb="0" eb="2">
      <t>イジ</t>
    </rPh>
    <rPh sb="2" eb="4">
      <t>コウシン</t>
    </rPh>
    <rPh sb="4" eb="6">
      <t>トウシ</t>
    </rPh>
    <phoneticPr fontId="12"/>
  </si>
  <si>
    <t>大型設備投資</t>
    <rPh sb="0" eb="2">
      <t>オオガタ</t>
    </rPh>
    <rPh sb="2" eb="4">
      <t>セツビ</t>
    </rPh>
    <rPh sb="4" eb="6">
      <t>トウシ</t>
    </rPh>
    <phoneticPr fontId="12"/>
  </si>
  <si>
    <t>【資産売却・増資計画】</t>
    <rPh sb="1" eb="3">
      <t>シサン</t>
    </rPh>
    <rPh sb="3" eb="5">
      <t>バイキャク</t>
    </rPh>
    <rPh sb="6" eb="8">
      <t>ゾウシ</t>
    </rPh>
    <rPh sb="8" eb="10">
      <t>ケイカク</t>
    </rPh>
    <phoneticPr fontId="12"/>
  </si>
  <si>
    <t>借入</t>
    <rPh sb="0" eb="2">
      <t>カリイレ</t>
    </rPh>
    <phoneticPr fontId="12"/>
  </si>
  <si>
    <t>【人員計画】</t>
    <rPh sb="1" eb="3">
      <t>ジンイン</t>
    </rPh>
    <rPh sb="3" eb="5">
      <t>ケイカク</t>
    </rPh>
    <phoneticPr fontId="12"/>
  </si>
  <si>
    <t>総人員</t>
    <rPh sb="0" eb="1">
      <t>ソウ</t>
    </rPh>
    <rPh sb="1" eb="3">
      <t>ジンイン</t>
    </rPh>
    <phoneticPr fontId="12"/>
  </si>
  <si>
    <t>役員</t>
    <rPh sb="0" eb="2">
      <t>ヤクイン</t>
    </rPh>
    <phoneticPr fontId="12"/>
  </si>
  <si>
    <t>従業員</t>
    <rPh sb="0" eb="3">
      <t>ジュウギョウイン</t>
    </rPh>
    <phoneticPr fontId="12"/>
  </si>
  <si>
    <t>材料費</t>
  </si>
  <si>
    <t>人件費合計額</t>
    <rPh sb="0" eb="3">
      <t>ジンケンヒ</t>
    </rPh>
    <rPh sb="3" eb="5">
      <t>ゴウケイ</t>
    </rPh>
    <rPh sb="5" eb="6">
      <t>ガク</t>
    </rPh>
    <phoneticPr fontId="12"/>
  </si>
  <si>
    <t>労務費</t>
    <rPh sb="0" eb="3">
      <t>ロウムヒ</t>
    </rPh>
    <phoneticPr fontId="12"/>
  </si>
  <si>
    <t>（期末従業員数）</t>
    <rPh sb="1" eb="3">
      <t>キマツ</t>
    </rPh>
    <rPh sb="3" eb="6">
      <t>ジュウギョウイン</t>
    </rPh>
    <rPh sb="6" eb="7">
      <t>スウ</t>
    </rPh>
    <phoneticPr fontId="12"/>
  </si>
  <si>
    <t>人件費（販売・管理）</t>
    <rPh sb="0" eb="3">
      <t>ジンケンヒ</t>
    </rPh>
    <rPh sb="4" eb="6">
      <t>ハンバイ</t>
    </rPh>
    <rPh sb="7" eb="9">
      <t>カンリ</t>
    </rPh>
    <phoneticPr fontId="12"/>
  </si>
  <si>
    <t>（期末役員数）</t>
    <rPh sb="1" eb="3">
      <t>キマツ</t>
    </rPh>
    <rPh sb="3" eb="5">
      <t>ヤクイン</t>
    </rPh>
    <rPh sb="5" eb="6">
      <t>スウ</t>
    </rPh>
    <phoneticPr fontId="12"/>
  </si>
  <si>
    <t>従業員給与</t>
    <rPh sb="0" eb="3">
      <t>ジュウギョウイン</t>
    </rPh>
    <rPh sb="3" eb="5">
      <t>キュウヨ</t>
    </rPh>
    <phoneticPr fontId="12"/>
  </si>
  <si>
    <t>賞与等</t>
    <rPh sb="0" eb="2">
      <t>ショウヨ</t>
    </rPh>
    <rPh sb="2" eb="3">
      <t>トウ</t>
    </rPh>
    <phoneticPr fontId="12"/>
  </si>
  <si>
    <t>法定福利費</t>
    <rPh sb="0" eb="2">
      <t>ホウテイ</t>
    </rPh>
    <rPh sb="2" eb="4">
      <t>フクリ</t>
    </rPh>
    <rPh sb="4" eb="5">
      <t>ヒ</t>
    </rPh>
    <phoneticPr fontId="12"/>
  </si>
  <si>
    <t>福利厚生費</t>
    <rPh sb="0" eb="2">
      <t>フクリ</t>
    </rPh>
    <rPh sb="2" eb="5">
      <t>コウセイヒ</t>
    </rPh>
    <phoneticPr fontId="12"/>
  </si>
  <si>
    <t>退職金等</t>
    <rPh sb="0" eb="3">
      <t>タイショクキン</t>
    </rPh>
    <rPh sb="3" eb="4">
      <t>トウ</t>
    </rPh>
    <phoneticPr fontId="12"/>
  </si>
  <si>
    <t>期末従業員数</t>
    <rPh sb="0" eb="2">
      <t>キマツ</t>
    </rPh>
    <rPh sb="2" eb="5">
      <t>ジュウギョウイン</t>
    </rPh>
    <rPh sb="5" eb="6">
      <t>スウ</t>
    </rPh>
    <phoneticPr fontId="12"/>
  </si>
  <si>
    <t>【人件費参考指標】</t>
    <rPh sb="1" eb="4">
      <t>ジンケンヒ</t>
    </rPh>
    <rPh sb="4" eb="6">
      <t>サンコウ</t>
    </rPh>
    <rPh sb="6" eb="8">
      <t>シヒョウ</t>
    </rPh>
    <phoneticPr fontId="12"/>
  </si>
  <si>
    <t>一人当り売上高</t>
    <rPh sb="0" eb="2">
      <t>ヒトリ</t>
    </rPh>
    <rPh sb="2" eb="3">
      <t>ア</t>
    </rPh>
    <rPh sb="4" eb="6">
      <t>ウリアゲ</t>
    </rPh>
    <rPh sb="6" eb="7">
      <t>ダカ</t>
    </rPh>
    <phoneticPr fontId="12"/>
  </si>
  <si>
    <t>一人当り人件費</t>
    <rPh sb="0" eb="2">
      <t>ヒトリ</t>
    </rPh>
    <rPh sb="2" eb="3">
      <t>ア</t>
    </rPh>
    <rPh sb="4" eb="7">
      <t>ジンケンヒ</t>
    </rPh>
    <phoneticPr fontId="12"/>
  </si>
  <si>
    <t>基本項目の入力</t>
    <rPh sb="0" eb="2">
      <t>キホン</t>
    </rPh>
    <rPh sb="2" eb="4">
      <t>コウモク</t>
    </rPh>
    <rPh sb="5" eb="7">
      <t>ニュウリョク</t>
    </rPh>
    <phoneticPr fontId="6"/>
  </si>
  <si>
    <t>～</t>
    <phoneticPr fontId="6"/>
  </si>
  <si>
    <t>欄に入力してください。</t>
    <rPh sb="0" eb="1">
      <t>ラン</t>
    </rPh>
    <rPh sb="2" eb="4">
      <t>ニュウリョク</t>
    </rPh>
    <phoneticPr fontId="6"/>
  </si>
  <si>
    <t>貴社名</t>
    <rPh sb="0" eb="2">
      <t>キシャ</t>
    </rPh>
    <rPh sb="2" eb="3">
      <t>メイ</t>
    </rPh>
    <phoneticPr fontId="6"/>
  </si>
  <si>
    <t>←</t>
    <phoneticPr fontId="6"/>
  </si>
  <si>
    <t>例：㈱○○工業</t>
    <rPh sb="0" eb="1">
      <t>レイ</t>
    </rPh>
    <rPh sb="5" eb="7">
      <t>コウギョウ</t>
    </rPh>
    <phoneticPr fontId="6"/>
  </si>
  <si>
    <t>取引支店名</t>
    <rPh sb="0" eb="2">
      <t>トリヒキ</t>
    </rPh>
    <rPh sb="2" eb="4">
      <t>シテン</t>
    </rPh>
    <rPh sb="4" eb="5">
      <t>メイ</t>
    </rPh>
    <phoneticPr fontId="6"/>
  </si>
  <si>
    <t>例：○○支店</t>
    <rPh sb="0" eb="1">
      <t>レイ</t>
    </rPh>
    <rPh sb="4" eb="6">
      <t>シテン</t>
    </rPh>
    <phoneticPr fontId="6"/>
  </si>
  <si>
    <t>作成年月日</t>
    <rPh sb="0" eb="2">
      <t>サクセイ</t>
    </rPh>
    <rPh sb="2" eb="5">
      <t>ネンガッピ</t>
    </rPh>
    <phoneticPr fontId="6"/>
  </si>
  <si>
    <t>単位</t>
    <rPh sb="0" eb="2">
      <t>タンイ</t>
    </rPh>
    <phoneticPr fontId="6"/>
  </si>
  <si>
    <t>←</t>
    <phoneticPr fontId="6"/>
  </si>
  <si>
    <t>リストから選択してください（千円または百万円）</t>
    <rPh sb="5" eb="7">
      <t>センタク</t>
    </rPh>
    <rPh sb="14" eb="16">
      <t>センエン</t>
    </rPh>
    <rPh sb="19" eb="22">
      <t>ヒャクマンエン</t>
    </rPh>
    <phoneticPr fontId="6"/>
  </si>
  <si>
    <t>前回決算年月</t>
    <rPh sb="0" eb="2">
      <t>ゼンカイ</t>
    </rPh>
    <rPh sb="2" eb="4">
      <t>ケッサン</t>
    </rPh>
    <rPh sb="4" eb="6">
      <t>ネンゲツ</t>
    </rPh>
    <phoneticPr fontId="6"/>
  </si>
  <si>
    <t>年</t>
    <rPh sb="0" eb="1">
      <t>ネン</t>
    </rPh>
    <phoneticPr fontId="6"/>
  </si>
  <si>
    <t>月期</t>
    <rPh sb="0" eb="1">
      <t>ガツ</t>
    </rPh>
    <rPh sb="1" eb="2">
      <t>キ</t>
    </rPh>
    <phoneticPr fontId="6"/>
  </si>
  <si>
    <t>←</t>
    <phoneticPr fontId="6"/>
  </si>
  <si>
    <t>リストから選択してください</t>
    <rPh sb="5" eb="7">
      <t>センタク</t>
    </rPh>
    <phoneticPr fontId="6"/>
  </si>
  <si>
    <t>経営改善計画への入力</t>
    <rPh sb="0" eb="2">
      <t>ケイエイ</t>
    </rPh>
    <rPh sb="2" eb="4">
      <t>カイゼン</t>
    </rPh>
    <rPh sb="4" eb="6">
      <t>ケイカク</t>
    </rPh>
    <rPh sb="8" eb="10">
      <t>ニュウリョク</t>
    </rPh>
    <phoneticPr fontId="6"/>
  </si>
  <si>
    <t>(</t>
    <phoneticPr fontId="27"/>
  </si>
  <si>
    <t>計画期間</t>
    <rPh sb="0" eb="2">
      <t>ケイカク</t>
    </rPh>
    <rPh sb="2" eb="4">
      <t>キカン</t>
    </rPh>
    <phoneticPr fontId="27"/>
  </si>
  <si>
    <t>～</t>
    <phoneticPr fontId="27"/>
  </si>
  <si>
    <t>)</t>
    <phoneticPr fontId="27"/>
  </si>
  <si>
    <t>作成日</t>
    <rPh sb="0" eb="3">
      <t>サクセイビ</t>
    </rPh>
    <phoneticPr fontId="27"/>
  </si>
  <si>
    <t>現状分析および重点取組項目</t>
    <rPh sb="0" eb="2">
      <t>ゲンジョウ</t>
    </rPh>
    <rPh sb="2" eb="4">
      <t>ブンセキ</t>
    </rPh>
    <rPh sb="7" eb="9">
      <t>ジュウテン</t>
    </rPh>
    <rPh sb="9" eb="11">
      <t>トリク</t>
    </rPh>
    <rPh sb="11" eb="13">
      <t>コウモク</t>
    </rPh>
    <phoneticPr fontId="27"/>
  </si>
  <si>
    <t>現状分析</t>
    <rPh sb="0" eb="2">
      <t>ゲンジョウ</t>
    </rPh>
    <rPh sb="2" eb="4">
      <t>ブンセキ</t>
    </rPh>
    <phoneticPr fontId="27"/>
  </si>
  <si>
    <t>単位：</t>
    <rPh sb="0" eb="2">
      <t>タンイ</t>
    </rPh>
    <phoneticPr fontId="27"/>
  </si>
  <si>
    <t>重点取組項目</t>
    <rPh sb="0" eb="2">
      <t>ジュウテン</t>
    </rPh>
    <rPh sb="2" eb="4">
      <t>トリク</t>
    </rPh>
    <rPh sb="4" eb="6">
      <t>コウモク</t>
    </rPh>
    <phoneticPr fontId="27"/>
  </si>
  <si>
    <t>具体的取組み</t>
    <rPh sb="0" eb="3">
      <t>グタイテキ</t>
    </rPh>
    <rPh sb="3" eb="4">
      <t>ト</t>
    </rPh>
    <rPh sb="4" eb="5">
      <t>ク</t>
    </rPh>
    <phoneticPr fontId="27"/>
  </si>
  <si>
    <t>実施
時期</t>
    <rPh sb="0" eb="2">
      <t>ジッシ</t>
    </rPh>
    <rPh sb="3" eb="5">
      <t>ジキ</t>
    </rPh>
    <phoneticPr fontId="27"/>
  </si>
  <si>
    <t>取組効果（数値計画等）</t>
    <rPh sb="0" eb="2">
      <t>トリク</t>
    </rPh>
    <rPh sb="2" eb="4">
      <t>コウカ</t>
    </rPh>
    <rPh sb="5" eb="7">
      <t>スウチ</t>
    </rPh>
    <rPh sb="7" eb="9">
      <t>ケイカク</t>
    </rPh>
    <rPh sb="9" eb="10">
      <t>トウ</t>
    </rPh>
    <phoneticPr fontId="27"/>
  </si>
  <si>
    <t>①</t>
    <phoneticPr fontId="6"/>
  </si>
  <si>
    <t>②</t>
    <phoneticPr fontId="6"/>
  </si>
  <si>
    <t>計画1</t>
    <rPh sb="0" eb="2">
      <t>ケイカク</t>
    </rPh>
    <phoneticPr fontId="5"/>
  </si>
  <si>
    <t>会社名:</t>
    <rPh sb="0" eb="3">
      <t>カイシャメイ</t>
    </rPh>
    <phoneticPr fontId="27"/>
  </si>
  <si>
    <t>取引支店名:</t>
    <rPh sb="0" eb="2">
      <t>トリヒキ</t>
    </rPh>
    <rPh sb="2" eb="4">
      <t>シテン</t>
    </rPh>
    <rPh sb="4" eb="5">
      <t>メイ</t>
    </rPh>
    <phoneticPr fontId="27"/>
  </si>
  <si>
    <t>経 営 改 善 計 画 書</t>
    <rPh sb="0" eb="1">
      <t>キョウ</t>
    </rPh>
    <rPh sb="2" eb="3">
      <t>エイ</t>
    </rPh>
    <rPh sb="4" eb="5">
      <t>アラタ</t>
    </rPh>
    <rPh sb="6" eb="7">
      <t>ゼン</t>
    </rPh>
    <rPh sb="8" eb="9">
      <t>ケイ</t>
    </rPh>
    <rPh sb="10" eb="11">
      <t>ガ</t>
    </rPh>
    <rPh sb="12" eb="13">
      <t>ショ</t>
    </rPh>
    <phoneticPr fontId="12"/>
  </si>
  <si>
    <t>計画2</t>
    <rPh sb="0" eb="2">
      <t>ケイカク</t>
    </rPh>
    <phoneticPr fontId="5"/>
  </si>
  <si>
    <t>計画3</t>
    <rPh sb="0" eb="2">
      <t>ケイカク</t>
    </rPh>
    <phoneticPr fontId="5"/>
  </si>
  <si>
    <t>計画4</t>
    <rPh sb="0" eb="2">
      <t>ケイカク</t>
    </rPh>
    <phoneticPr fontId="5"/>
  </si>
  <si>
    <t>計画5</t>
    <rPh sb="0" eb="2">
      <t>ケイカク</t>
    </rPh>
    <phoneticPr fontId="5"/>
  </si>
  <si>
    <t>流動資産</t>
    <rPh sb="0" eb="2">
      <t>リュウドウ</t>
    </rPh>
    <rPh sb="2" eb="4">
      <t>シサン</t>
    </rPh>
    <phoneticPr fontId="27"/>
  </si>
  <si>
    <t>有価証券</t>
    <rPh sb="0" eb="2">
      <t>ユウカ</t>
    </rPh>
    <rPh sb="2" eb="4">
      <t>ショウケン</t>
    </rPh>
    <phoneticPr fontId="27"/>
  </si>
  <si>
    <t>棚卸資産</t>
    <rPh sb="0" eb="2">
      <t>タナオロシ</t>
    </rPh>
    <rPh sb="2" eb="4">
      <t>シサン</t>
    </rPh>
    <phoneticPr fontId="27"/>
  </si>
  <si>
    <t>固定資産</t>
    <rPh sb="0" eb="2">
      <t>コテイ</t>
    </rPh>
    <rPh sb="2" eb="4">
      <t>シサン</t>
    </rPh>
    <phoneticPr fontId="27"/>
  </si>
  <si>
    <t>有形固定資産</t>
    <rPh sb="0" eb="2">
      <t>ユウケイ</t>
    </rPh>
    <rPh sb="2" eb="4">
      <t>コテイ</t>
    </rPh>
    <rPh sb="4" eb="6">
      <t>シサン</t>
    </rPh>
    <phoneticPr fontId="27"/>
  </si>
  <si>
    <t>無形固定資産</t>
    <rPh sb="0" eb="2">
      <t>ムケイ</t>
    </rPh>
    <rPh sb="2" eb="4">
      <t>コテイ</t>
    </rPh>
    <rPh sb="4" eb="6">
      <t>シサン</t>
    </rPh>
    <phoneticPr fontId="27"/>
  </si>
  <si>
    <t>投資有価証券</t>
  </si>
  <si>
    <t>資産合計</t>
    <rPh sb="0" eb="2">
      <t>シサン</t>
    </rPh>
    <rPh sb="2" eb="4">
      <t>ゴウケイ</t>
    </rPh>
    <phoneticPr fontId="27"/>
  </si>
  <si>
    <t>流動負債</t>
    <rPh sb="0" eb="2">
      <t>リュウドウ</t>
    </rPh>
    <rPh sb="2" eb="4">
      <t>フサイ</t>
    </rPh>
    <phoneticPr fontId="27"/>
  </si>
  <si>
    <t>短期借入金</t>
  </si>
  <si>
    <t>固定負債</t>
    <rPh sb="0" eb="2">
      <t>コテイ</t>
    </rPh>
    <rPh sb="2" eb="4">
      <t>フサイ</t>
    </rPh>
    <phoneticPr fontId="27"/>
  </si>
  <si>
    <t>長期借入金</t>
  </si>
  <si>
    <t>長期未払金</t>
  </si>
  <si>
    <t>負債合計</t>
    <rPh sb="0" eb="2">
      <t>フサイ</t>
    </rPh>
    <rPh sb="2" eb="4">
      <t>ゴウケイ</t>
    </rPh>
    <phoneticPr fontId="27"/>
  </si>
  <si>
    <t>資本金</t>
  </si>
  <si>
    <t>資本準備金</t>
  </si>
  <si>
    <t>利益準備金</t>
  </si>
  <si>
    <t>別途積立金</t>
  </si>
  <si>
    <t>純資産合計</t>
    <rPh sb="0" eb="3">
      <t>ジュンシサン</t>
    </rPh>
    <rPh sb="3" eb="5">
      <t>ゴウケイ</t>
    </rPh>
    <phoneticPr fontId="27"/>
  </si>
  <si>
    <t>負債・純資産合計</t>
    <rPh sb="0" eb="2">
      <t>フサイ</t>
    </rPh>
    <rPh sb="3" eb="6">
      <t>ジュンシサン</t>
    </rPh>
    <rPh sb="6" eb="8">
      <t>ゴウケイ</t>
    </rPh>
    <phoneticPr fontId="27"/>
  </si>
  <si>
    <t>【損益計算書計画】</t>
    <rPh sb="1" eb="3">
      <t>ソンエキ</t>
    </rPh>
    <rPh sb="3" eb="5">
      <t>ケイサン</t>
    </rPh>
    <rPh sb="5" eb="6">
      <t>ショ</t>
    </rPh>
    <rPh sb="6" eb="8">
      <t>ケイカク</t>
    </rPh>
    <phoneticPr fontId="5"/>
  </si>
  <si>
    <t>現金・預金</t>
    <rPh sb="0" eb="2">
      <t>ゲンキン</t>
    </rPh>
    <rPh sb="3" eb="5">
      <t>ヨキン</t>
    </rPh>
    <phoneticPr fontId="27"/>
  </si>
  <si>
    <t>未収入金</t>
    <rPh sb="0" eb="2">
      <t>ミシュウ</t>
    </rPh>
    <rPh sb="2" eb="4">
      <t>ニュウキン</t>
    </rPh>
    <phoneticPr fontId="27"/>
  </si>
  <si>
    <t>短期貸付金</t>
    <rPh sb="0" eb="2">
      <t>タンキ</t>
    </rPh>
    <rPh sb="2" eb="4">
      <t>カシツケ</t>
    </rPh>
    <rPh sb="4" eb="5">
      <t>キン</t>
    </rPh>
    <phoneticPr fontId="27"/>
  </si>
  <si>
    <t>前受金</t>
    <rPh sb="0" eb="2">
      <t>マエウケ</t>
    </rPh>
    <rPh sb="2" eb="3">
      <t>キン</t>
    </rPh>
    <phoneticPr fontId="27"/>
  </si>
  <si>
    <t>当期未処分利益</t>
    <rPh sb="0" eb="2">
      <t>トウキ</t>
    </rPh>
    <rPh sb="2" eb="5">
      <t>ミショブン</t>
    </rPh>
    <rPh sb="5" eb="7">
      <t>リエキ</t>
    </rPh>
    <phoneticPr fontId="27"/>
  </si>
  <si>
    <t>現金・預金</t>
    <rPh sb="0" eb="2">
      <t>ゲンキン</t>
    </rPh>
    <rPh sb="3" eb="5">
      <t>ヨキン</t>
    </rPh>
    <phoneticPr fontId="5"/>
  </si>
  <si>
    <t>流動資産</t>
    <rPh sb="0" eb="2">
      <t>リュウドウ</t>
    </rPh>
    <rPh sb="2" eb="4">
      <t>シサン</t>
    </rPh>
    <phoneticPr fontId="5"/>
  </si>
  <si>
    <t>棚卸資産</t>
    <rPh sb="0" eb="2">
      <t>タナオロシ</t>
    </rPh>
    <rPh sb="2" eb="4">
      <t>シサン</t>
    </rPh>
    <phoneticPr fontId="12"/>
  </si>
  <si>
    <t>その他流動資産</t>
    <rPh sb="2" eb="3">
      <t>タ</t>
    </rPh>
    <rPh sb="3" eb="5">
      <t>リュウドウ</t>
    </rPh>
    <rPh sb="5" eb="7">
      <t>シサン</t>
    </rPh>
    <phoneticPr fontId="5"/>
  </si>
  <si>
    <t>固定資産</t>
    <rPh sb="0" eb="2">
      <t>コテイ</t>
    </rPh>
    <rPh sb="2" eb="4">
      <t>シサン</t>
    </rPh>
    <phoneticPr fontId="5"/>
  </si>
  <si>
    <t>有形固定資産</t>
    <rPh sb="0" eb="2">
      <t>ユウケイ</t>
    </rPh>
    <rPh sb="2" eb="4">
      <t>コテイ</t>
    </rPh>
    <rPh sb="4" eb="6">
      <t>シサン</t>
    </rPh>
    <phoneticPr fontId="5"/>
  </si>
  <si>
    <t>無形固定資産</t>
    <rPh sb="0" eb="2">
      <t>ムケイ</t>
    </rPh>
    <rPh sb="2" eb="4">
      <t>コテイ</t>
    </rPh>
    <rPh sb="4" eb="6">
      <t>シサン</t>
    </rPh>
    <phoneticPr fontId="5"/>
  </si>
  <si>
    <t>投資等</t>
    <rPh sb="0" eb="2">
      <t>トウシ</t>
    </rPh>
    <rPh sb="2" eb="3">
      <t>トウ</t>
    </rPh>
    <phoneticPr fontId="5"/>
  </si>
  <si>
    <t>その他固定資産</t>
    <rPh sb="2" eb="3">
      <t>タ</t>
    </rPh>
    <rPh sb="3" eb="5">
      <t>コテイ</t>
    </rPh>
    <rPh sb="5" eb="7">
      <t>シサン</t>
    </rPh>
    <phoneticPr fontId="5"/>
  </si>
  <si>
    <t>繰延資産</t>
    <rPh sb="0" eb="2">
      <t>クリノベ</t>
    </rPh>
    <rPh sb="2" eb="4">
      <t>シサン</t>
    </rPh>
    <phoneticPr fontId="5"/>
  </si>
  <si>
    <t>資産合計</t>
    <rPh sb="0" eb="2">
      <t>シサン</t>
    </rPh>
    <rPh sb="2" eb="4">
      <t>ゴウケイ</t>
    </rPh>
    <phoneticPr fontId="5"/>
  </si>
  <si>
    <t>流動負債</t>
    <rPh sb="0" eb="2">
      <t>リュウドウ</t>
    </rPh>
    <rPh sb="2" eb="4">
      <t>フサイ</t>
    </rPh>
    <phoneticPr fontId="5"/>
  </si>
  <si>
    <t>短期借入金</t>
    <rPh sb="0" eb="2">
      <t>タンキ</t>
    </rPh>
    <rPh sb="2" eb="4">
      <t>カリイレ</t>
    </rPh>
    <rPh sb="4" eb="5">
      <t>キン</t>
    </rPh>
    <phoneticPr fontId="5"/>
  </si>
  <si>
    <t>その他流動負債</t>
    <rPh sb="2" eb="3">
      <t>タ</t>
    </rPh>
    <rPh sb="3" eb="5">
      <t>リュウドウ</t>
    </rPh>
    <rPh sb="5" eb="7">
      <t>フサイ</t>
    </rPh>
    <phoneticPr fontId="5"/>
  </si>
  <si>
    <t>固定負債</t>
    <rPh sb="0" eb="2">
      <t>コテイ</t>
    </rPh>
    <rPh sb="2" eb="4">
      <t>フサイ</t>
    </rPh>
    <phoneticPr fontId="5"/>
  </si>
  <si>
    <t>長期借入金</t>
    <rPh sb="0" eb="2">
      <t>チョウキ</t>
    </rPh>
    <rPh sb="2" eb="4">
      <t>カリイレ</t>
    </rPh>
    <rPh sb="4" eb="5">
      <t>キン</t>
    </rPh>
    <phoneticPr fontId="5"/>
  </si>
  <si>
    <t>その他固定負債</t>
    <rPh sb="2" eb="3">
      <t>タ</t>
    </rPh>
    <rPh sb="3" eb="5">
      <t>コテイ</t>
    </rPh>
    <rPh sb="5" eb="7">
      <t>フサイ</t>
    </rPh>
    <phoneticPr fontId="5"/>
  </si>
  <si>
    <t>資本</t>
    <rPh sb="0" eb="2">
      <t>シホン</t>
    </rPh>
    <phoneticPr fontId="5"/>
  </si>
  <si>
    <t>負債・資本合計</t>
    <rPh sb="0" eb="2">
      <t>フサイ</t>
    </rPh>
    <rPh sb="3" eb="5">
      <t>シホン</t>
    </rPh>
    <rPh sb="5" eb="7">
      <t>ゴウケイ</t>
    </rPh>
    <phoneticPr fontId="5"/>
  </si>
  <si>
    <t>減価償却費</t>
    <rPh sb="0" eb="2">
      <t>ゲンカ</t>
    </rPh>
    <rPh sb="2" eb="4">
      <t>ショウキャク</t>
    </rPh>
    <rPh sb="4" eb="5">
      <t>ヒ</t>
    </rPh>
    <phoneticPr fontId="5"/>
  </si>
  <si>
    <t>売上債権</t>
    <rPh sb="0" eb="2">
      <t>ウリアゲ</t>
    </rPh>
    <rPh sb="2" eb="4">
      <t>サイケン</t>
    </rPh>
    <phoneticPr fontId="12"/>
  </si>
  <si>
    <t>買入債務</t>
    <rPh sb="0" eb="2">
      <t>カイイレ</t>
    </rPh>
    <rPh sb="2" eb="4">
      <t>サイム</t>
    </rPh>
    <phoneticPr fontId="5"/>
  </si>
  <si>
    <t>法人税等支払額</t>
    <rPh sb="0" eb="4">
      <t>ホウジンゼイトウ</t>
    </rPh>
    <rPh sb="4" eb="6">
      <t>シハライ</t>
    </rPh>
    <rPh sb="6" eb="7">
      <t>ガク</t>
    </rPh>
    <phoneticPr fontId="5"/>
  </si>
  <si>
    <t>短期借入金増減</t>
    <rPh sb="0" eb="2">
      <t>タンキ</t>
    </rPh>
    <rPh sb="2" eb="4">
      <t>カリイレ</t>
    </rPh>
    <rPh sb="4" eb="5">
      <t>キン</t>
    </rPh>
    <rPh sb="5" eb="7">
      <t>ゾウゲン</t>
    </rPh>
    <phoneticPr fontId="5"/>
  </si>
  <si>
    <t>長期借入金増減</t>
    <rPh sb="0" eb="2">
      <t>チョウキ</t>
    </rPh>
    <rPh sb="2" eb="4">
      <t>カリイレ</t>
    </rPh>
    <rPh sb="4" eb="5">
      <t>キン</t>
    </rPh>
    <rPh sb="5" eb="7">
      <t>ゾウゲン</t>
    </rPh>
    <phoneticPr fontId="5"/>
  </si>
  <si>
    <t>現金・預金増加額</t>
    <rPh sb="0" eb="1">
      <t>ゲン</t>
    </rPh>
    <rPh sb="1" eb="2">
      <t>キン</t>
    </rPh>
    <rPh sb="3" eb="5">
      <t>ヨキン</t>
    </rPh>
    <rPh sb="5" eb="7">
      <t>ゾウカ</t>
    </rPh>
    <rPh sb="7" eb="8">
      <t>ガク</t>
    </rPh>
    <phoneticPr fontId="5"/>
  </si>
  <si>
    <t>現金・預金期末残高</t>
    <rPh sb="0" eb="1">
      <t>ゲン</t>
    </rPh>
    <rPh sb="1" eb="2">
      <t>キン</t>
    </rPh>
    <rPh sb="3" eb="5">
      <t>ヨキン</t>
    </rPh>
    <rPh sb="5" eb="7">
      <t>キマツ</t>
    </rPh>
    <rPh sb="7" eb="9">
      <t>ザンダカ</t>
    </rPh>
    <phoneticPr fontId="5"/>
  </si>
  <si>
    <t>強み</t>
    <rPh sb="0" eb="1">
      <t>ツヨ</t>
    </rPh>
    <phoneticPr fontId="5"/>
  </si>
  <si>
    <t>弱み</t>
    <rPh sb="0" eb="1">
      <t>ヨワ</t>
    </rPh>
    <phoneticPr fontId="5"/>
  </si>
  <si>
    <t>実績</t>
  </si>
  <si>
    <t>実績</t>
    <rPh sb="0" eb="2">
      <t>ジッセキ</t>
    </rPh>
    <phoneticPr fontId="5"/>
  </si>
  <si>
    <t>北洋銀行</t>
    <rPh sb="0" eb="2">
      <t>ホクヨウ</t>
    </rPh>
    <rPh sb="2" eb="4">
      <t>ギンコウ</t>
    </rPh>
    <phoneticPr fontId="27"/>
  </si>
  <si>
    <t>Ａ銀行</t>
    <rPh sb="1" eb="3">
      <t>ギンコウ</t>
    </rPh>
    <phoneticPr fontId="27"/>
  </si>
  <si>
    <t>Ｂ銀行</t>
    <rPh sb="1" eb="3">
      <t>ギンコウ</t>
    </rPh>
    <phoneticPr fontId="27"/>
  </si>
  <si>
    <t>Ｃ信用金庫</t>
    <rPh sb="1" eb="3">
      <t>シンヨウ</t>
    </rPh>
    <rPh sb="3" eb="5">
      <t>キンコ</t>
    </rPh>
    <phoneticPr fontId="27"/>
  </si>
  <si>
    <t>作成日：</t>
    <rPh sb="0" eb="3">
      <t>サクセイビ</t>
    </rPh>
    <phoneticPr fontId="27"/>
  </si>
  <si>
    <t>作成日：</t>
    <rPh sb="0" eb="2">
      <t>サクセイ</t>
    </rPh>
    <rPh sb="2" eb="3">
      <t>ヒ</t>
    </rPh>
    <phoneticPr fontId="12"/>
  </si>
  <si>
    <t>計画1</t>
    <rPh sb="0" eb="2">
      <t>ケイカク</t>
    </rPh>
    <phoneticPr fontId="12"/>
  </si>
  <si>
    <t>作成日:</t>
    <rPh sb="0" eb="3">
      <t>サクセイビ</t>
    </rPh>
    <phoneticPr fontId="27"/>
  </si>
  <si>
    <t>長期貸付金</t>
    <rPh sb="0" eb="2">
      <t>チョウキ</t>
    </rPh>
    <rPh sb="2" eb="4">
      <t>カシツケ</t>
    </rPh>
    <rPh sb="4" eb="5">
      <t>キン</t>
    </rPh>
    <phoneticPr fontId="27"/>
  </si>
  <si>
    <t>繰延資産</t>
    <rPh sb="0" eb="2">
      <t>クリノベ</t>
    </rPh>
    <rPh sb="2" eb="4">
      <t>シサン</t>
    </rPh>
    <phoneticPr fontId="27"/>
  </si>
  <si>
    <t>引当金増加額</t>
    <rPh sb="0" eb="2">
      <t>ヒキアテ</t>
    </rPh>
    <rPh sb="2" eb="3">
      <t>キン</t>
    </rPh>
    <rPh sb="3" eb="5">
      <t>ゾウカ</t>
    </rPh>
    <rPh sb="5" eb="6">
      <t>ガク</t>
    </rPh>
    <phoneticPr fontId="5"/>
  </si>
  <si>
    <t>売上債権減少額</t>
    <rPh sb="0" eb="2">
      <t>ウリアゲ</t>
    </rPh>
    <rPh sb="2" eb="4">
      <t>サイケン</t>
    </rPh>
    <rPh sb="4" eb="6">
      <t>ゲンショウ</t>
    </rPh>
    <rPh sb="6" eb="7">
      <t>ガク</t>
    </rPh>
    <phoneticPr fontId="5"/>
  </si>
  <si>
    <t>棚卸資産減少額</t>
    <rPh sb="0" eb="2">
      <t>タナオロシ</t>
    </rPh>
    <rPh sb="2" eb="4">
      <t>シサン</t>
    </rPh>
    <rPh sb="4" eb="6">
      <t>ゲンショウ</t>
    </rPh>
    <rPh sb="6" eb="7">
      <t>ガク</t>
    </rPh>
    <phoneticPr fontId="5"/>
  </si>
  <si>
    <t>買入債務増加額</t>
    <rPh sb="0" eb="2">
      <t>カイイレ</t>
    </rPh>
    <rPh sb="2" eb="4">
      <t>サイム</t>
    </rPh>
    <rPh sb="4" eb="6">
      <t>ゾウカ</t>
    </rPh>
    <rPh sb="6" eb="7">
      <t>ガク</t>
    </rPh>
    <phoneticPr fontId="5"/>
  </si>
  <si>
    <t>その他流動資産減少額</t>
    <rPh sb="2" eb="3">
      <t>タ</t>
    </rPh>
    <rPh sb="3" eb="5">
      <t>リュウドウ</t>
    </rPh>
    <rPh sb="5" eb="7">
      <t>シサン</t>
    </rPh>
    <rPh sb="7" eb="9">
      <t>ゲンショウ</t>
    </rPh>
    <rPh sb="9" eb="10">
      <t>ガク</t>
    </rPh>
    <phoneticPr fontId="5"/>
  </si>
  <si>
    <t>その他流動負債増加額</t>
    <rPh sb="2" eb="3">
      <t>タ</t>
    </rPh>
    <rPh sb="3" eb="5">
      <t>リュウドウ</t>
    </rPh>
    <rPh sb="5" eb="7">
      <t>フサイ</t>
    </rPh>
    <rPh sb="7" eb="9">
      <t>ゾウカ</t>
    </rPh>
    <rPh sb="9" eb="10">
      <t>ガク</t>
    </rPh>
    <phoneticPr fontId="5"/>
  </si>
  <si>
    <t>売上債権（売掛金・受取手形）</t>
    <rPh sb="0" eb="2">
      <t>ウリアゲ</t>
    </rPh>
    <rPh sb="2" eb="4">
      <t>サイケン</t>
    </rPh>
    <rPh sb="5" eb="7">
      <t>ウリカケ</t>
    </rPh>
    <rPh sb="7" eb="8">
      <t>キン</t>
    </rPh>
    <rPh sb="9" eb="11">
      <t>ウケトリ</t>
    </rPh>
    <rPh sb="11" eb="13">
      <t>テガタ</t>
    </rPh>
    <phoneticPr fontId="27"/>
  </si>
  <si>
    <t>引当金（貸倒引当金）</t>
    <rPh sb="0" eb="2">
      <t>ヒキアテ</t>
    </rPh>
    <rPh sb="2" eb="3">
      <t>キン</t>
    </rPh>
    <rPh sb="4" eb="6">
      <t>カシダオレ</t>
    </rPh>
    <rPh sb="6" eb="8">
      <t>ヒキアテ</t>
    </rPh>
    <rPh sb="8" eb="9">
      <t>キン</t>
    </rPh>
    <phoneticPr fontId="27"/>
  </si>
  <si>
    <t>その他流動資産</t>
    <rPh sb="2" eb="3">
      <t>タ</t>
    </rPh>
    <rPh sb="3" eb="5">
      <t>リュウドウ</t>
    </rPh>
    <rPh sb="5" eb="7">
      <t>シサン</t>
    </rPh>
    <phoneticPr fontId="27"/>
  </si>
  <si>
    <t>その他固定資産</t>
    <rPh sb="3" eb="5">
      <t>コテイ</t>
    </rPh>
    <rPh sb="5" eb="7">
      <t>シサン</t>
    </rPh>
    <phoneticPr fontId="27"/>
  </si>
  <si>
    <t>買入債務（買掛金・支払手形）</t>
    <rPh sb="0" eb="2">
      <t>カイイレ</t>
    </rPh>
    <rPh sb="2" eb="4">
      <t>サイム</t>
    </rPh>
    <rPh sb="5" eb="7">
      <t>カイカケ</t>
    </rPh>
    <rPh sb="7" eb="8">
      <t>キン</t>
    </rPh>
    <rPh sb="9" eb="11">
      <t>シハライ</t>
    </rPh>
    <rPh sb="11" eb="13">
      <t>テガタ</t>
    </rPh>
    <phoneticPr fontId="27"/>
  </si>
  <si>
    <t>引当金（賞与引当金等）</t>
    <rPh sb="0" eb="2">
      <t>ヒキアテ</t>
    </rPh>
    <rPh sb="2" eb="3">
      <t>キン</t>
    </rPh>
    <rPh sb="4" eb="6">
      <t>ショウヨ</t>
    </rPh>
    <rPh sb="6" eb="8">
      <t>ヒキアテ</t>
    </rPh>
    <rPh sb="8" eb="9">
      <t>キン</t>
    </rPh>
    <rPh sb="9" eb="10">
      <t>トウ</t>
    </rPh>
    <phoneticPr fontId="27"/>
  </si>
  <si>
    <t>その他流動負債</t>
    <rPh sb="3" eb="5">
      <t>リュウドウ</t>
    </rPh>
    <rPh sb="5" eb="7">
      <t>フサイ</t>
    </rPh>
    <phoneticPr fontId="27"/>
  </si>
  <si>
    <t>引当金（退職給与引当金等）</t>
    <rPh sb="0" eb="2">
      <t>ヒキアテ</t>
    </rPh>
    <rPh sb="2" eb="3">
      <t>キン</t>
    </rPh>
    <rPh sb="4" eb="6">
      <t>タイショク</t>
    </rPh>
    <rPh sb="6" eb="8">
      <t>キュウヨ</t>
    </rPh>
    <rPh sb="8" eb="10">
      <t>ヒキアテ</t>
    </rPh>
    <rPh sb="10" eb="11">
      <t>キン</t>
    </rPh>
    <rPh sb="11" eb="12">
      <t>トウ</t>
    </rPh>
    <phoneticPr fontId="27"/>
  </si>
  <si>
    <t>その他固定負債</t>
    <rPh sb="3" eb="5">
      <t>コテイ</t>
    </rPh>
    <rPh sb="5" eb="7">
      <t>フサイ</t>
    </rPh>
    <phoneticPr fontId="27"/>
  </si>
  <si>
    <t>未払金・未払費用</t>
    <rPh sb="4" eb="6">
      <t>ミバラ</t>
    </rPh>
    <rPh sb="6" eb="8">
      <t>ヒヨウ</t>
    </rPh>
    <phoneticPr fontId="27"/>
  </si>
  <si>
    <t>未払法人税等</t>
    <rPh sb="0" eb="2">
      <t>ミバラ</t>
    </rPh>
    <rPh sb="2" eb="5">
      <t>ホウジンゼイ</t>
    </rPh>
    <rPh sb="5" eb="6">
      <t>トウ</t>
    </rPh>
    <phoneticPr fontId="27"/>
  </si>
  <si>
    <t>貸借対照表計画</t>
    <rPh sb="0" eb="2">
      <t>タイシャク</t>
    </rPh>
    <rPh sb="2" eb="5">
      <t>タイショウヒョウ</t>
    </rPh>
    <rPh sb="5" eb="7">
      <t>ケイカク</t>
    </rPh>
    <phoneticPr fontId="5"/>
  </si>
  <si>
    <t>【貸借対照表計画】</t>
    <rPh sb="1" eb="3">
      <t>タイシャク</t>
    </rPh>
    <rPh sb="3" eb="6">
      <t>タイショウヒョウ</t>
    </rPh>
    <rPh sb="6" eb="8">
      <t>ケイカク</t>
    </rPh>
    <phoneticPr fontId="27"/>
  </si>
  <si>
    <t>有形固定資産売却・除却損益</t>
    <rPh sb="0" eb="2">
      <t>ユウケイ</t>
    </rPh>
    <rPh sb="2" eb="4">
      <t>コテイ</t>
    </rPh>
    <rPh sb="4" eb="6">
      <t>シサン</t>
    </rPh>
    <rPh sb="6" eb="8">
      <t>バイキャク</t>
    </rPh>
    <rPh sb="9" eb="11">
      <t>ジョキャク</t>
    </rPh>
    <rPh sb="11" eb="13">
      <t>ソンエキ</t>
    </rPh>
    <phoneticPr fontId="5"/>
  </si>
  <si>
    <t>残高</t>
    <rPh sb="0" eb="2">
      <t>ザンダカ</t>
    </rPh>
    <phoneticPr fontId="5"/>
  </si>
  <si>
    <t>税金等調整前当期純利益</t>
    <rPh sb="0" eb="3">
      <t>ゼイキンナド</t>
    </rPh>
    <rPh sb="3" eb="5">
      <t>チョウセイ</t>
    </rPh>
    <rPh sb="5" eb="6">
      <t>マエ</t>
    </rPh>
    <rPh sb="6" eb="8">
      <t>トウキ</t>
    </rPh>
    <rPh sb="8" eb="11">
      <t>ジュンリエキ</t>
    </rPh>
    <phoneticPr fontId="5"/>
  </si>
  <si>
    <t>有価証券増減</t>
    <rPh sb="0" eb="2">
      <t>ユウカ</t>
    </rPh>
    <rPh sb="2" eb="4">
      <t>ショウケン</t>
    </rPh>
    <rPh sb="4" eb="6">
      <t>ゾウゲン</t>
    </rPh>
    <phoneticPr fontId="5"/>
  </si>
  <si>
    <t>有形固定資産増減</t>
    <rPh sb="0" eb="2">
      <t>ユウケイ</t>
    </rPh>
    <rPh sb="2" eb="4">
      <t>コテイ</t>
    </rPh>
    <rPh sb="4" eb="6">
      <t>シサン</t>
    </rPh>
    <rPh sb="6" eb="8">
      <t>ゾウゲン</t>
    </rPh>
    <phoneticPr fontId="5"/>
  </si>
  <si>
    <t>貸付金増減</t>
    <rPh sb="0" eb="2">
      <t>カシツケ</t>
    </rPh>
    <rPh sb="2" eb="3">
      <t>キン</t>
    </rPh>
    <rPh sb="3" eb="5">
      <t>ゾウゲン</t>
    </rPh>
    <phoneticPr fontId="5"/>
  </si>
  <si>
    <t>その他増減</t>
    <rPh sb="2" eb="3">
      <t>タ</t>
    </rPh>
    <rPh sb="3" eb="5">
      <t>ゾウゲン</t>
    </rPh>
    <phoneticPr fontId="5"/>
  </si>
  <si>
    <t>法人税等調整額</t>
    <rPh sb="0" eb="3">
      <t>ホウジンゼイ</t>
    </rPh>
    <rPh sb="3" eb="4">
      <t>トウ</t>
    </rPh>
    <rPh sb="4" eb="6">
      <t>チョウセイ</t>
    </rPh>
    <rPh sb="6" eb="7">
      <t>ガク</t>
    </rPh>
    <phoneticPr fontId="12"/>
  </si>
  <si>
    <t>繰延税金資産</t>
    <rPh sb="0" eb="2">
      <t>クリノベ</t>
    </rPh>
    <rPh sb="2" eb="4">
      <t>ゼイキン</t>
    </rPh>
    <rPh sb="4" eb="6">
      <t>シサン</t>
    </rPh>
    <phoneticPr fontId="27"/>
  </si>
  <si>
    <t>出資金・関係会社株式</t>
    <rPh sb="0" eb="3">
      <t>シュッシキン</t>
    </rPh>
    <rPh sb="4" eb="6">
      <t>カンケイ</t>
    </rPh>
    <rPh sb="6" eb="7">
      <t>カイ</t>
    </rPh>
    <rPh sb="7" eb="8">
      <t>シャ</t>
    </rPh>
    <rPh sb="8" eb="10">
      <t>カブシキ</t>
    </rPh>
    <phoneticPr fontId="27"/>
  </si>
  <si>
    <t>その他有価証券評価差額金</t>
    <rPh sb="2" eb="3">
      <t>タ</t>
    </rPh>
    <rPh sb="3" eb="5">
      <t>ユウカ</t>
    </rPh>
    <rPh sb="5" eb="7">
      <t>ショウケン</t>
    </rPh>
    <rPh sb="7" eb="9">
      <t>ヒョウカ</t>
    </rPh>
    <rPh sb="9" eb="11">
      <t>サガク</t>
    </rPh>
    <rPh sb="11" eb="12">
      <t>キン</t>
    </rPh>
    <phoneticPr fontId="27"/>
  </si>
  <si>
    <t>有価証券売却損</t>
    <rPh sb="0" eb="2">
      <t>ユウカ</t>
    </rPh>
    <rPh sb="2" eb="4">
      <t>ショウケン</t>
    </rPh>
    <rPh sb="4" eb="7">
      <t>バイキャクゾン</t>
    </rPh>
    <phoneticPr fontId="12"/>
  </si>
  <si>
    <t>補助シート　№2　（人員計画）</t>
    <rPh sb="0" eb="2">
      <t>ホジョ</t>
    </rPh>
    <rPh sb="10" eb="12">
      <t>ジンイン</t>
    </rPh>
    <rPh sb="12" eb="14">
      <t>ケイカク</t>
    </rPh>
    <phoneticPr fontId="12"/>
  </si>
  <si>
    <t>補助シート　№1－1　（部門別粗利）</t>
    <rPh sb="0" eb="2">
      <t>ホジョ</t>
    </rPh>
    <rPh sb="12" eb="14">
      <t>ブモン</t>
    </rPh>
    <rPh sb="14" eb="15">
      <t>ベツ</t>
    </rPh>
    <rPh sb="15" eb="16">
      <t>アラ</t>
    </rPh>
    <rPh sb="16" eb="17">
      <t>リ</t>
    </rPh>
    <phoneticPr fontId="12"/>
  </si>
  <si>
    <t>【貸借対照表計画】</t>
    <rPh sb="1" eb="3">
      <t>タイシャク</t>
    </rPh>
    <rPh sb="3" eb="6">
      <t>タイショウヒョウ</t>
    </rPh>
    <rPh sb="6" eb="8">
      <t>ケイカク</t>
    </rPh>
    <phoneticPr fontId="5"/>
  </si>
  <si>
    <t>キャッシュフロー計画</t>
    <rPh sb="8" eb="10">
      <t>ケイカク</t>
    </rPh>
    <phoneticPr fontId="5"/>
  </si>
  <si>
    <t>補助シート　№1－2　（部門別粗利）</t>
    <rPh sb="0" eb="2">
      <t>ホジョ</t>
    </rPh>
    <rPh sb="12" eb="14">
      <t>ブモン</t>
    </rPh>
    <rPh sb="14" eb="15">
      <t>ベツ</t>
    </rPh>
    <rPh sb="15" eb="16">
      <t>アラ</t>
    </rPh>
    <rPh sb="16" eb="17">
      <t>リ</t>
    </rPh>
    <phoneticPr fontId="12"/>
  </si>
  <si>
    <t>その他純資産</t>
    <rPh sb="3" eb="6">
      <t>ジュンシサン</t>
    </rPh>
    <phoneticPr fontId="27"/>
  </si>
  <si>
    <t>返済</t>
    <rPh sb="0" eb="2">
      <t>ヘンサイ</t>
    </rPh>
    <phoneticPr fontId="12"/>
  </si>
  <si>
    <t>項目</t>
    <rPh sb="0" eb="2">
      <t>コウモク</t>
    </rPh>
    <phoneticPr fontId="5"/>
  </si>
  <si>
    <t>有価証券売却損益</t>
    <rPh sb="0" eb="2">
      <t>ユウカ</t>
    </rPh>
    <rPh sb="2" eb="4">
      <t>ショウケン</t>
    </rPh>
    <rPh sb="4" eb="6">
      <t>バイキャク</t>
    </rPh>
    <rPh sb="6" eb="8">
      <t>ソンエキ</t>
    </rPh>
    <phoneticPr fontId="5"/>
  </si>
  <si>
    <t>調整項目</t>
    <rPh sb="0" eb="2">
      <t>チョウセイ</t>
    </rPh>
    <rPh sb="2" eb="4">
      <t>コウモク</t>
    </rPh>
    <phoneticPr fontId="5"/>
  </si>
  <si>
    <t>検算用（Ｉ＋Ⅱ＋Ⅲ）</t>
    <rPh sb="0" eb="2">
      <t>ケンザン</t>
    </rPh>
    <rPh sb="2" eb="3">
      <t>ヨウ</t>
    </rPh>
    <phoneticPr fontId="5"/>
  </si>
  <si>
    <t>Ⅱ.投資活動によるCF（仮）</t>
    <rPh sb="2" eb="4">
      <t>トウシ</t>
    </rPh>
    <rPh sb="4" eb="6">
      <t>カツドウ</t>
    </rPh>
    <rPh sb="12" eb="13">
      <t>カリ</t>
    </rPh>
    <phoneticPr fontId="5"/>
  </si>
  <si>
    <t>その他増減（仮）</t>
    <rPh sb="2" eb="3">
      <t>タ</t>
    </rPh>
    <rPh sb="3" eb="5">
      <t>ゾウゲン</t>
    </rPh>
    <rPh sb="6" eb="7">
      <t>カリ</t>
    </rPh>
    <phoneticPr fontId="5"/>
  </si>
  <si>
    <t>機会</t>
    <rPh sb="0" eb="2">
      <t>キカイ</t>
    </rPh>
    <phoneticPr fontId="5"/>
  </si>
  <si>
    <t>脅威</t>
    <rPh sb="0" eb="2">
      <t>キョウイ</t>
    </rPh>
    <phoneticPr fontId="5"/>
  </si>
  <si>
    <t>返済</t>
    <rPh sb="0" eb="2">
      <t>ヘンサイ</t>
    </rPh>
    <phoneticPr fontId="5"/>
  </si>
  <si>
    <t>借入</t>
    <rPh sb="0" eb="2">
      <t>カリイレ</t>
    </rPh>
    <phoneticPr fontId="5"/>
  </si>
  <si>
    <t>その他</t>
    <rPh sb="2" eb="3">
      <t>タ</t>
    </rPh>
    <phoneticPr fontId="27"/>
  </si>
  <si>
    <t>短期借入金</t>
    <rPh sb="0" eb="2">
      <t>タンキ</t>
    </rPh>
    <rPh sb="2" eb="4">
      <t>カリイレ</t>
    </rPh>
    <rPh sb="4" eb="5">
      <t>キン</t>
    </rPh>
    <phoneticPr fontId="5"/>
  </si>
  <si>
    <t>長期借入金</t>
    <rPh sb="0" eb="2">
      <t>チョウキ</t>
    </rPh>
    <rPh sb="2" eb="4">
      <t>カリイレ</t>
    </rPh>
    <rPh sb="4" eb="5">
      <t>キン</t>
    </rPh>
    <phoneticPr fontId="5"/>
  </si>
  <si>
    <t>合計</t>
    <rPh sb="0" eb="2">
      <t>ゴウケイ</t>
    </rPh>
    <phoneticPr fontId="27"/>
  </si>
  <si>
    <t>【借入金計画】</t>
    <rPh sb="1" eb="3">
      <t>カリイレ</t>
    </rPh>
    <rPh sb="3" eb="4">
      <t>キン</t>
    </rPh>
    <rPh sb="4" eb="6">
      <t>ケイカク</t>
    </rPh>
    <phoneticPr fontId="5"/>
  </si>
  <si>
    <t>【借入金計画】</t>
    <rPh sb="1" eb="3">
      <t>カリイレ</t>
    </rPh>
    <rPh sb="3" eb="4">
      <t>キン</t>
    </rPh>
    <rPh sb="4" eb="6">
      <t>ケイカク</t>
    </rPh>
    <phoneticPr fontId="12"/>
  </si>
  <si>
    <t>＊ご利用の際の注意事項
・ファイルを開くときには、「マクロを有効にする」を選択して使用してください。
・Excelのバージョン及び設定によっては、このファイルを開くと『このブックにあるマクロはセキュリティレベルが高に設定されており・・・』というメッセージが画面に表示される場合があります。
・この場合、以下の手順で設定を変更してください。一度変更すると以後そのパソコンでの変更は不要です。
①「OK」をクリックしてメッセージを消します。　　　
②Excelのメニューで「ツール」→「マクロ」→「セキュリティ」を選択します。
③「セキュリティ」ダイアログボックスが表示されるので、「セキュリティレベル」タブの中の「中（M）コンピュータに損害を与える可能性があるマクロを実行する前に警告します」を選択して「OK」をクリックし、一旦ファイルを保存・終了し、再度ファイルを開きます。以後メッセージは表示されません。</t>
    <rPh sb="2" eb="4">
      <t>リヨウ</t>
    </rPh>
    <rPh sb="5" eb="6">
      <t>サイ</t>
    </rPh>
    <rPh sb="7" eb="9">
      <t>チュウイ</t>
    </rPh>
    <rPh sb="9" eb="11">
      <t>ジコウ</t>
    </rPh>
    <rPh sb="149" eb="151">
      <t>バアイ</t>
    </rPh>
    <phoneticPr fontId="6"/>
  </si>
  <si>
    <t>＜経営改善計画書＞</t>
    <rPh sb="1" eb="3">
      <t>ケイエイ</t>
    </rPh>
    <rPh sb="3" eb="5">
      <t>カイゼン</t>
    </rPh>
    <rPh sb="5" eb="7">
      <t>ケイカク</t>
    </rPh>
    <rPh sb="7" eb="8">
      <t>ショ</t>
    </rPh>
    <phoneticPr fontId="6"/>
  </si>
  <si>
    <t>内部環境
（自社の強み・弱み）</t>
    <rPh sb="0" eb="2">
      <t>ナイブ</t>
    </rPh>
    <rPh sb="2" eb="4">
      <t>カンキョウ</t>
    </rPh>
    <rPh sb="6" eb="8">
      <t>ジシャ</t>
    </rPh>
    <rPh sb="9" eb="10">
      <t>ツヨ</t>
    </rPh>
    <rPh sb="12" eb="13">
      <t>ヨワ</t>
    </rPh>
    <phoneticPr fontId="27"/>
  </si>
  <si>
    <t>～「経営改善計画策定マニュアル」に従い入力してください。</t>
    <rPh sb="2" eb="4">
      <t>ケイエイ</t>
    </rPh>
    <rPh sb="4" eb="6">
      <t>カイゼン</t>
    </rPh>
    <rPh sb="6" eb="8">
      <t>ケイカク</t>
    </rPh>
    <rPh sb="8" eb="10">
      <t>サクテイ</t>
    </rPh>
    <rPh sb="17" eb="18">
      <t>シタガ</t>
    </rPh>
    <rPh sb="19" eb="21">
      <t>ニュウリョク</t>
    </rPh>
    <phoneticPr fontId="6"/>
  </si>
  <si>
    <t>短期借入金</t>
    <rPh sb="0" eb="2">
      <t>タンキ</t>
    </rPh>
    <rPh sb="2" eb="4">
      <t>カリイレ</t>
    </rPh>
    <rPh sb="4" eb="5">
      <t>キン</t>
    </rPh>
    <phoneticPr fontId="12"/>
  </si>
  <si>
    <t>長期借入金</t>
    <rPh sb="0" eb="1">
      <t>チョウ</t>
    </rPh>
    <rPh sb="1" eb="2">
      <t>キ</t>
    </rPh>
    <rPh sb="2" eb="4">
      <t>カリイレ</t>
    </rPh>
    <rPh sb="4" eb="5">
      <t>キン</t>
    </rPh>
    <phoneticPr fontId="12"/>
  </si>
  <si>
    <t>売上債権回転期間（月）</t>
    <rPh sb="0" eb="2">
      <t>ウリアゲ</t>
    </rPh>
    <rPh sb="2" eb="4">
      <t>サイケン</t>
    </rPh>
    <rPh sb="4" eb="6">
      <t>カイテン</t>
    </rPh>
    <rPh sb="6" eb="8">
      <t>キカン</t>
    </rPh>
    <rPh sb="9" eb="10">
      <t>ツキ</t>
    </rPh>
    <phoneticPr fontId="5"/>
  </si>
  <si>
    <t>棚卸資産回転期間（月）</t>
    <rPh sb="0" eb="2">
      <t>タナオロ</t>
    </rPh>
    <rPh sb="2" eb="4">
      <t>シサン</t>
    </rPh>
    <rPh sb="4" eb="6">
      <t>カイテン</t>
    </rPh>
    <rPh sb="6" eb="8">
      <t>キカン</t>
    </rPh>
    <rPh sb="9" eb="10">
      <t>ツキ</t>
    </rPh>
    <phoneticPr fontId="5"/>
  </si>
  <si>
    <t>買入債務回転期間（月）</t>
    <rPh sb="0" eb="2">
      <t>カイイレ</t>
    </rPh>
    <rPh sb="2" eb="4">
      <t>サイム</t>
    </rPh>
    <rPh sb="4" eb="6">
      <t>カイテン</t>
    </rPh>
    <rPh sb="6" eb="8">
      <t>キカン</t>
    </rPh>
    <rPh sb="9" eb="10">
      <t>ツキ</t>
    </rPh>
    <phoneticPr fontId="5"/>
  </si>
  <si>
    <t>有利子負債キャッシュフロー倍率（倍）</t>
    <rPh sb="0" eb="1">
      <t>ユウ</t>
    </rPh>
    <rPh sb="1" eb="3">
      <t>リシ</t>
    </rPh>
    <rPh sb="3" eb="5">
      <t>フサイ</t>
    </rPh>
    <rPh sb="13" eb="15">
      <t>バイリツ</t>
    </rPh>
    <rPh sb="16" eb="17">
      <t>バイ</t>
    </rPh>
    <phoneticPr fontId="5"/>
  </si>
  <si>
    <t>債務超過解消年数（年）</t>
    <rPh sb="0" eb="2">
      <t>サイム</t>
    </rPh>
    <rPh sb="2" eb="4">
      <t>チョウカ</t>
    </rPh>
    <rPh sb="4" eb="6">
      <t>カイショウ</t>
    </rPh>
    <rPh sb="6" eb="8">
      <t>ネンスウ</t>
    </rPh>
    <rPh sb="9" eb="10">
      <t>ネン</t>
    </rPh>
    <phoneticPr fontId="5"/>
  </si>
  <si>
    <t>平均月商</t>
    <rPh sb="0" eb="2">
      <t>ヘイキン</t>
    </rPh>
    <rPh sb="2" eb="4">
      <t>ゲッショウ</t>
    </rPh>
    <phoneticPr fontId="5"/>
  </si>
  <si>
    <t>平均仕入高</t>
    <rPh sb="0" eb="2">
      <t>ヘイキン</t>
    </rPh>
    <rPh sb="2" eb="4">
      <t>シイ</t>
    </rPh>
    <rPh sb="4" eb="5">
      <t>タカ</t>
    </rPh>
    <phoneticPr fontId="5"/>
  </si>
  <si>
    <t>2期平均経常利益</t>
    <rPh sb="1" eb="2">
      <t>キ</t>
    </rPh>
    <rPh sb="2" eb="4">
      <t>ヘイキン</t>
    </rPh>
    <rPh sb="4" eb="6">
      <t>ケイジョウ</t>
    </rPh>
    <rPh sb="6" eb="8">
      <t>リエキ</t>
    </rPh>
    <phoneticPr fontId="5"/>
  </si>
  <si>
    <t>改善目標</t>
    <rPh sb="0" eb="2">
      <t>カイゼン</t>
    </rPh>
    <rPh sb="2" eb="4">
      <t>モクヒョウ</t>
    </rPh>
    <phoneticPr fontId="5"/>
  </si>
  <si>
    <t>　　　『経営改善計画書』の作成（入力）方法</t>
    <rPh sb="4" eb="6">
      <t>ケイエイ</t>
    </rPh>
    <rPh sb="6" eb="8">
      <t>カイゼン</t>
    </rPh>
    <rPh sb="8" eb="11">
      <t>ケイカクショ</t>
    </rPh>
    <rPh sb="13" eb="15">
      <t>サクセイ</t>
    </rPh>
    <rPh sb="16" eb="18">
      <t>ニュウリョク</t>
    </rPh>
    <rPh sb="19" eb="21">
      <t>ホウホウ</t>
    </rPh>
    <phoneticPr fontId="6"/>
  </si>
  <si>
    <t>Ⅰ．はじめに</t>
    <phoneticPr fontId="6"/>
  </si>
  <si>
    <t>.</t>
    <phoneticPr fontId="6"/>
  </si>
  <si>
    <t>.</t>
    <phoneticPr fontId="6"/>
  </si>
  <si>
    <r>
      <t>Ⅳ．経営改善計画の策定</t>
    </r>
    <r>
      <rPr>
        <sz val="11"/>
        <rFont val="ＭＳ Ｐ明朝"/>
        <family val="1"/>
        <charset val="128"/>
      </rPr>
      <t>～マニュアル9～14ページ参照</t>
    </r>
    <phoneticPr fontId="6"/>
  </si>
  <si>
    <t>Ⅴ．経営改善計画書の提出方法について</t>
    <rPh sb="2" eb="4">
      <t>ケイエイ</t>
    </rPh>
    <rPh sb="4" eb="6">
      <t>カイゼン</t>
    </rPh>
    <rPh sb="6" eb="8">
      <t>ケイカク</t>
    </rPh>
    <rPh sb="8" eb="9">
      <t>ショ</t>
    </rPh>
    <rPh sb="10" eb="12">
      <t>テイシュツ</t>
    </rPh>
    <rPh sb="12" eb="14">
      <t>ホウホウ</t>
    </rPh>
    <phoneticPr fontId="6"/>
  </si>
  <si>
    <t>経営改善計画の策定が完了しましたら、全てのシートをご提出ください。</t>
    <rPh sb="0" eb="2">
      <t>ケイエイ</t>
    </rPh>
    <rPh sb="2" eb="4">
      <t>カイゼン</t>
    </rPh>
    <rPh sb="4" eb="6">
      <t>ケイカク</t>
    </rPh>
    <rPh sb="7" eb="9">
      <t>サクテイ</t>
    </rPh>
    <rPh sb="10" eb="12">
      <t>カンリョウ</t>
    </rPh>
    <rPh sb="18" eb="19">
      <t>スベ</t>
    </rPh>
    <rPh sb="26" eb="28">
      <t>テイシュツ</t>
    </rPh>
    <phoneticPr fontId="6"/>
  </si>
  <si>
    <t>また、今回お渡ししたシートのうち「補助シート№1～2」は、計画を策定する際の「補助的」な位置付けとして、</t>
    <rPh sb="3" eb="5">
      <t>コンカイ</t>
    </rPh>
    <rPh sb="6" eb="7">
      <t>ワタ</t>
    </rPh>
    <rPh sb="17" eb="19">
      <t>ホジョ</t>
    </rPh>
    <rPh sb="29" eb="31">
      <t>ケイカク</t>
    </rPh>
    <rPh sb="32" eb="34">
      <t>サクテイ</t>
    </rPh>
    <rPh sb="36" eb="37">
      <t>サイ</t>
    </rPh>
    <rPh sb="39" eb="41">
      <t>ホジョ</t>
    </rPh>
    <rPh sb="41" eb="42">
      <t>テキ</t>
    </rPh>
    <rPh sb="44" eb="47">
      <t>イチヅ</t>
    </rPh>
    <phoneticPr fontId="6"/>
  </si>
  <si>
    <t>入力結果が他のシートに反映する仕組みとはしておりません。「入力シート№1～4」と「現状分析および重点</t>
    <rPh sb="0" eb="2">
      <t>ニュウリョク</t>
    </rPh>
    <rPh sb="2" eb="4">
      <t>ケッカ</t>
    </rPh>
    <rPh sb="5" eb="6">
      <t>タ</t>
    </rPh>
    <rPh sb="11" eb="13">
      <t>ハンエイ</t>
    </rPh>
    <rPh sb="15" eb="17">
      <t>シク</t>
    </rPh>
    <rPh sb="29" eb="31">
      <t>ニュウリョク</t>
    </rPh>
    <rPh sb="41" eb="43">
      <t>ゲンジョウ</t>
    </rPh>
    <rPh sb="43" eb="45">
      <t>ブンセキ</t>
    </rPh>
    <rPh sb="48" eb="50">
      <t>ジュウテン</t>
    </rPh>
    <phoneticPr fontId="6"/>
  </si>
  <si>
    <r>
      <t>Ⅱ．決算実績の分析</t>
    </r>
    <r>
      <rPr>
        <sz val="11"/>
        <rFont val="ＭＳ Ｐ明朝"/>
        <family val="1"/>
        <charset val="128"/>
      </rPr>
      <t>～マニュアル4～7ページ参照</t>
    </r>
    <rPh sb="2" eb="4">
      <t>ケッサン</t>
    </rPh>
    <rPh sb="4" eb="6">
      <t>ジッセキ</t>
    </rPh>
    <rPh sb="7" eb="9">
      <t>ブンセキ</t>
    </rPh>
    <phoneticPr fontId="6"/>
  </si>
  <si>
    <t>重点取組項目については、計画数値（営業利益率計画値等）や実行時期・責任者を具体的に設定すること</t>
    <rPh sb="0" eb="2">
      <t>ジュウテン</t>
    </rPh>
    <rPh sb="2" eb="4">
      <t>トリクミ</t>
    </rPh>
    <rPh sb="4" eb="6">
      <t>コウモク</t>
    </rPh>
    <rPh sb="12" eb="14">
      <t>ケイカク</t>
    </rPh>
    <rPh sb="14" eb="16">
      <t>スウチ</t>
    </rPh>
    <rPh sb="17" eb="19">
      <t>エイギョウ</t>
    </rPh>
    <rPh sb="19" eb="21">
      <t>リエキ</t>
    </rPh>
    <rPh sb="21" eb="22">
      <t>リツ</t>
    </rPh>
    <rPh sb="22" eb="25">
      <t>ケイカクチ</t>
    </rPh>
    <rPh sb="25" eb="26">
      <t>トウ</t>
    </rPh>
    <rPh sb="28" eb="30">
      <t>ジッコウ</t>
    </rPh>
    <rPh sb="30" eb="32">
      <t>ジキ</t>
    </rPh>
    <rPh sb="33" eb="36">
      <t>セキニンシャ</t>
    </rPh>
    <rPh sb="37" eb="40">
      <t>グタイテキ</t>
    </rPh>
    <rPh sb="41" eb="43">
      <t>セッテイ</t>
    </rPh>
    <phoneticPr fontId="6"/>
  </si>
  <si>
    <t>決定した重点取組項目を基に今後5期間の計画を策定します。「入力シート№1～4」に売上（部門別）・売上</t>
    <rPh sb="0" eb="2">
      <t>ケッテイ</t>
    </rPh>
    <rPh sb="4" eb="6">
      <t>ジュウテン</t>
    </rPh>
    <rPh sb="6" eb="8">
      <t>トリクミ</t>
    </rPh>
    <rPh sb="8" eb="10">
      <t>コウモク</t>
    </rPh>
    <rPh sb="11" eb="12">
      <t>モト</t>
    </rPh>
    <rPh sb="13" eb="15">
      <t>コンゴ</t>
    </rPh>
    <rPh sb="16" eb="18">
      <t>キカン</t>
    </rPh>
    <rPh sb="19" eb="21">
      <t>ケイカク</t>
    </rPh>
    <rPh sb="22" eb="24">
      <t>サクテイ</t>
    </rPh>
    <rPh sb="29" eb="31">
      <t>ニュウリョク</t>
    </rPh>
    <rPh sb="40" eb="42">
      <t>ウリアゲ</t>
    </rPh>
    <rPh sb="43" eb="45">
      <t>ブモン</t>
    </rPh>
    <rPh sb="45" eb="46">
      <t>ベツ</t>
    </rPh>
    <rPh sb="48" eb="50">
      <t>ウリアゲ</t>
    </rPh>
    <phoneticPr fontId="6"/>
  </si>
  <si>
    <r>
      <t>「入力シート№</t>
    </r>
    <r>
      <rPr>
        <sz val="11"/>
        <rFont val="ＭＳ Ｐ明朝"/>
        <family val="1"/>
        <charset val="128"/>
      </rPr>
      <t>1・2」には売上総利益（率）以下の各利益（率）も表示（自動計算）されますので、過去の実績</t>
    </r>
    <rPh sb="1" eb="3">
      <t>ニュウリョク</t>
    </rPh>
    <rPh sb="13" eb="15">
      <t>ウリアゲ</t>
    </rPh>
    <rPh sb="15" eb="18">
      <t>ソウリエキ</t>
    </rPh>
    <rPh sb="19" eb="20">
      <t>リツ</t>
    </rPh>
    <rPh sb="21" eb="23">
      <t>イカ</t>
    </rPh>
    <rPh sb="24" eb="25">
      <t>カク</t>
    </rPh>
    <rPh sb="25" eb="27">
      <t>リエキ</t>
    </rPh>
    <rPh sb="28" eb="29">
      <t>リツ</t>
    </rPh>
    <rPh sb="31" eb="33">
      <t>ヒョウジ</t>
    </rPh>
    <rPh sb="34" eb="36">
      <t>ジドウ</t>
    </rPh>
    <rPh sb="36" eb="38">
      <t>ケイサン</t>
    </rPh>
    <rPh sb="46" eb="48">
      <t>カコ</t>
    </rPh>
    <rPh sb="49" eb="51">
      <t>ジッセキ</t>
    </rPh>
    <phoneticPr fontId="6"/>
  </si>
  <si>
    <t>最終確認をしてください。</t>
    <rPh sb="1" eb="2">
      <t>シュウ</t>
    </rPh>
    <rPh sb="2" eb="4">
      <t>カクニン</t>
    </rPh>
    <phoneticPr fontId="6"/>
  </si>
  <si>
    <r>
      <t>計画</t>
    </r>
    <r>
      <rPr>
        <b/>
        <sz val="12"/>
        <rFont val="Times New Roman"/>
        <family val="1"/>
      </rPr>
      <t>2</t>
    </r>
    <rPh sb="0" eb="2">
      <t>ケイカク</t>
    </rPh>
    <phoneticPr fontId="12"/>
  </si>
  <si>
    <r>
      <t>計画</t>
    </r>
    <r>
      <rPr>
        <b/>
        <sz val="12"/>
        <rFont val="Times New Roman"/>
        <family val="1"/>
      </rPr>
      <t>3</t>
    </r>
    <rPh sb="0" eb="2">
      <t>ケイカク</t>
    </rPh>
    <phoneticPr fontId="12"/>
  </si>
  <si>
    <r>
      <t>計画</t>
    </r>
    <r>
      <rPr>
        <b/>
        <sz val="12"/>
        <rFont val="Times New Roman"/>
        <family val="1"/>
      </rPr>
      <t>4</t>
    </r>
    <rPh sb="0" eb="2">
      <t>ケイカク</t>
    </rPh>
    <phoneticPr fontId="12"/>
  </si>
  <si>
    <r>
      <t>計画</t>
    </r>
    <r>
      <rPr>
        <b/>
        <sz val="12"/>
        <rFont val="Times New Roman"/>
        <family val="1"/>
      </rPr>
      <t>5</t>
    </r>
    <rPh sb="0" eb="2">
      <t>ケイカク</t>
    </rPh>
    <phoneticPr fontId="12"/>
  </si>
  <si>
    <t>-</t>
    <phoneticPr fontId="5"/>
  </si>
  <si>
    <t>該当
科目等</t>
    <rPh sb="0" eb="2">
      <t>ガイトウ</t>
    </rPh>
    <rPh sb="3" eb="5">
      <t>カモク</t>
    </rPh>
    <rPh sb="5" eb="6">
      <t>トウ</t>
    </rPh>
    <phoneticPr fontId="27"/>
  </si>
  <si>
    <r>
      <t>計画</t>
    </r>
    <r>
      <rPr>
        <b/>
        <sz val="14"/>
        <rFont val="Times New Roman"/>
        <family val="1"/>
      </rPr>
      <t>2</t>
    </r>
    <rPh sb="0" eb="2">
      <t>ケイカク</t>
    </rPh>
    <phoneticPr fontId="12"/>
  </si>
  <si>
    <r>
      <t>計画</t>
    </r>
    <r>
      <rPr>
        <b/>
        <sz val="14"/>
        <rFont val="Times New Roman"/>
        <family val="1"/>
      </rPr>
      <t>3</t>
    </r>
    <rPh sb="0" eb="2">
      <t>ケイカク</t>
    </rPh>
    <phoneticPr fontId="12"/>
  </si>
  <si>
    <r>
      <t>計画</t>
    </r>
    <r>
      <rPr>
        <b/>
        <sz val="14"/>
        <rFont val="Times New Roman"/>
        <family val="1"/>
      </rPr>
      <t>4</t>
    </r>
    <rPh sb="0" eb="2">
      <t>ケイカク</t>
    </rPh>
    <phoneticPr fontId="12"/>
  </si>
  <si>
    <r>
      <t>計画</t>
    </r>
    <r>
      <rPr>
        <b/>
        <sz val="14"/>
        <rFont val="Times New Roman"/>
        <family val="1"/>
      </rPr>
      <t>5</t>
    </r>
    <rPh sb="0" eb="2">
      <t>ケイカク</t>
    </rPh>
    <phoneticPr fontId="12"/>
  </si>
  <si>
    <t>【キャッシュフロー計画】</t>
    <rPh sb="9" eb="11">
      <t>ケイカク</t>
    </rPh>
    <phoneticPr fontId="5"/>
  </si>
  <si>
    <t>Ⅰ.営業活動によるキャッシュフロー</t>
    <rPh sb="2" eb="4">
      <t>エイギョウ</t>
    </rPh>
    <rPh sb="4" eb="6">
      <t>カツドウ</t>
    </rPh>
    <phoneticPr fontId="5"/>
  </si>
  <si>
    <t>Ⅱ.投資活動によるキャッシュフロー</t>
    <rPh sb="2" eb="4">
      <t>トウシ</t>
    </rPh>
    <rPh sb="4" eb="6">
      <t>カツドウ</t>
    </rPh>
    <phoneticPr fontId="5"/>
  </si>
  <si>
    <t>フリーキャッシュフロー（Ｉ＋Ⅱ）</t>
    <phoneticPr fontId="5"/>
  </si>
  <si>
    <t>Ⅲ.財務活動によるキャッシュフロー</t>
    <rPh sb="2" eb="4">
      <t>ザイム</t>
    </rPh>
    <rPh sb="4" eb="6">
      <t>カツドウ</t>
    </rPh>
    <phoneticPr fontId="5"/>
  </si>
  <si>
    <r>
      <t>期首在庫</t>
    </r>
    <r>
      <rPr>
        <sz val="12"/>
        <rFont val="Times New Roman"/>
        <family val="1"/>
      </rPr>
      <t>-</t>
    </r>
    <r>
      <rPr>
        <sz val="12"/>
        <rFont val="ＭＳ Ｐ明朝"/>
        <family val="1"/>
        <charset val="128"/>
      </rPr>
      <t>期末在庫</t>
    </r>
  </si>
  <si>
    <r>
      <t>資産売却</t>
    </r>
    <r>
      <rPr>
        <sz val="12"/>
        <rFont val="Times New Roman"/>
        <family val="1"/>
      </rPr>
      <t>/</t>
    </r>
    <r>
      <rPr>
        <sz val="12"/>
        <rFont val="ＭＳ Ｐ明朝"/>
        <family val="1"/>
        <charset val="128"/>
      </rPr>
      <t>増資</t>
    </r>
    <rPh sb="0" eb="2">
      <t>シサン</t>
    </rPh>
    <rPh sb="2" eb="4">
      <t>バイキャク</t>
    </rPh>
    <rPh sb="5" eb="7">
      <t>ゾウシ</t>
    </rPh>
    <phoneticPr fontId="12"/>
  </si>
  <si>
    <t>入力シート　№3</t>
    <rPh sb="0" eb="2">
      <t>ニュウリョク</t>
    </rPh>
    <phoneticPr fontId="12"/>
  </si>
  <si>
    <t>入力シート　№4</t>
    <rPh sb="0" eb="2">
      <t>ニュウリョク</t>
    </rPh>
    <phoneticPr fontId="12"/>
  </si>
  <si>
    <r>
      <t>計画</t>
    </r>
    <r>
      <rPr>
        <b/>
        <sz val="12"/>
        <rFont val="Times New Roman"/>
        <family val="1"/>
      </rPr>
      <t>1</t>
    </r>
    <rPh sb="0" eb="2">
      <t>ケイカク</t>
    </rPh>
    <phoneticPr fontId="12"/>
  </si>
  <si>
    <t>外部環境
（自社にとっての
機会・脅威）</t>
    <rPh sb="0" eb="2">
      <t>ガイブ</t>
    </rPh>
    <rPh sb="2" eb="4">
      <t>カンキョウ</t>
    </rPh>
    <rPh sb="6" eb="8">
      <t>ジシャ</t>
    </rPh>
    <rPh sb="14" eb="16">
      <t>キカイ</t>
    </rPh>
    <rPh sb="17" eb="19">
      <t>キョウイ</t>
    </rPh>
    <phoneticPr fontId="27"/>
  </si>
  <si>
    <t>経　営　改　善　計　画　書</t>
    <rPh sb="0" eb="1">
      <t>ヘ</t>
    </rPh>
    <rPh sb="2" eb="3">
      <t>エイ</t>
    </rPh>
    <rPh sb="4" eb="5">
      <t>カイ</t>
    </rPh>
    <rPh sb="6" eb="7">
      <t>ゼン</t>
    </rPh>
    <rPh sb="8" eb="9">
      <t>ケイ</t>
    </rPh>
    <rPh sb="10" eb="11">
      <t>ガ</t>
    </rPh>
    <rPh sb="12" eb="13">
      <t>ショ</t>
    </rPh>
    <phoneticPr fontId="27"/>
  </si>
  <si>
    <t>で、計画の合理性がより高まります。</t>
    <rPh sb="7" eb="8">
      <t>セイ</t>
    </rPh>
    <rPh sb="11" eb="12">
      <t>タカ</t>
    </rPh>
    <phoneticPr fontId="6"/>
  </si>
  <si>
    <r>
      <t>Ⅲ．「現状分析および重点取組項目」の策定</t>
    </r>
    <r>
      <rPr>
        <sz val="11"/>
        <rFont val="ＭＳ Ｐ明朝"/>
        <family val="1"/>
        <charset val="128"/>
      </rPr>
      <t>～マニュアル3～</t>
    </r>
    <r>
      <rPr>
        <sz val="11"/>
        <color theme="1"/>
        <rFont val="ＭＳ Ｐ明朝"/>
        <family val="1"/>
        <charset val="128"/>
      </rPr>
      <t>4・7</t>
    </r>
    <r>
      <rPr>
        <sz val="11"/>
        <rFont val="ＭＳ Ｐ明朝"/>
        <family val="1"/>
        <charset val="128"/>
      </rPr>
      <t>～9ページ参照</t>
    </r>
    <phoneticPr fontId="6"/>
  </si>
  <si>
    <t>と比較して妥当性のある計画数値となっているか、また重点取組項目で決定した売上・利益計画等と比較し</t>
    <rPh sb="1" eb="3">
      <t>ヒカク</t>
    </rPh>
    <rPh sb="5" eb="8">
      <t>ダトウセイ</t>
    </rPh>
    <rPh sb="11" eb="13">
      <t>ケイカク</t>
    </rPh>
    <rPh sb="13" eb="15">
      <t>スウチ</t>
    </rPh>
    <rPh sb="25" eb="27">
      <t>ジュウテン</t>
    </rPh>
    <rPh sb="27" eb="29">
      <t>トリクミ</t>
    </rPh>
    <rPh sb="29" eb="31">
      <t>コウモク</t>
    </rPh>
    <rPh sb="32" eb="34">
      <t>ケッテイ</t>
    </rPh>
    <rPh sb="36" eb="38">
      <t>ウリアゲ</t>
    </rPh>
    <rPh sb="39" eb="41">
      <t>リエキ</t>
    </rPh>
    <rPh sb="41" eb="43">
      <t>ケイカク</t>
    </rPh>
    <rPh sb="43" eb="44">
      <t>トウ</t>
    </rPh>
    <rPh sb="45" eb="47">
      <t>ヒカク</t>
    </rPh>
    <phoneticPr fontId="6"/>
  </si>
  <si>
    <t>ながら計画策定作業を進めてください。</t>
    <rPh sb="3" eb="5">
      <t>ケイカク</t>
    </rPh>
    <rPh sb="5" eb="7">
      <t>サクテイ</t>
    </rPh>
    <rPh sb="7" eb="9">
      <t>サギョウ</t>
    </rPh>
    <rPh sb="10" eb="11">
      <t>スス</t>
    </rPh>
    <phoneticPr fontId="6"/>
  </si>
  <si>
    <t>基本項目入力</t>
    <rPh sb="0" eb="2">
      <t>キホン</t>
    </rPh>
    <rPh sb="2" eb="4">
      <t>コウモク</t>
    </rPh>
    <rPh sb="4" eb="6">
      <t>ニュウリョク</t>
    </rPh>
    <phoneticPr fontId="6"/>
  </si>
  <si>
    <t>例：2015/8/1（西暦/月/日）</t>
    <rPh sb="0" eb="1">
      <t>レイ</t>
    </rPh>
    <rPh sb="11" eb="13">
      <t>セイレキ</t>
    </rPh>
    <rPh sb="14" eb="15">
      <t>ガツ</t>
    </rPh>
    <rPh sb="16" eb="17">
      <t>ヒ</t>
    </rPh>
    <phoneticPr fontId="6"/>
  </si>
  <si>
    <t>本シートは「経営改善計画書」の作成（入力）方法をごく簡単に説明するものであり、作成にあたっては「経営</t>
    <rPh sb="0" eb="1">
      <t>ホン</t>
    </rPh>
    <rPh sb="6" eb="8">
      <t>ケイエイ</t>
    </rPh>
    <rPh sb="8" eb="10">
      <t>カイゼン</t>
    </rPh>
    <rPh sb="10" eb="12">
      <t>ケイカク</t>
    </rPh>
    <rPh sb="12" eb="13">
      <t>ショ</t>
    </rPh>
    <rPh sb="15" eb="17">
      <t>サクセイ</t>
    </rPh>
    <rPh sb="18" eb="20">
      <t>ニュウリョク</t>
    </rPh>
    <rPh sb="21" eb="23">
      <t>ホウホウ</t>
    </rPh>
    <rPh sb="26" eb="28">
      <t>カンタン</t>
    </rPh>
    <rPh sb="29" eb="31">
      <t>セツメイ</t>
    </rPh>
    <rPh sb="39" eb="41">
      <t>サクセイ</t>
    </rPh>
    <rPh sb="48" eb="50">
      <t>ケイエイ</t>
    </rPh>
    <phoneticPr fontId="6"/>
  </si>
  <si>
    <t>改善計画策定マニュアル（以下「マニュアル」）」をご参照願います。</t>
    <rPh sb="0" eb="2">
      <t>カイゼン</t>
    </rPh>
    <rPh sb="2" eb="4">
      <t>ケイカク</t>
    </rPh>
    <rPh sb="4" eb="6">
      <t>サクテイ</t>
    </rPh>
    <rPh sb="12" eb="14">
      <t>イカ</t>
    </rPh>
    <rPh sb="25" eb="27">
      <t>サンショウ</t>
    </rPh>
    <rPh sb="27" eb="28">
      <t>ネガ</t>
    </rPh>
    <phoneticPr fontId="6"/>
  </si>
  <si>
    <t>取組項目」を入力していただければ、「経営改善計画書」の策定は可能ですが、より合理的な計画策定のた</t>
    <rPh sb="0" eb="2">
      <t>トリクミ</t>
    </rPh>
    <rPh sb="2" eb="4">
      <t>コウモク</t>
    </rPh>
    <rPh sb="38" eb="41">
      <t>ゴウリテキ</t>
    </rPh>
    <rPh sb="42" eb="44">
      <t>ケイカク</t>
    </rPh>
    <rPh sb="44" eb="46">
      <t>サクテイ</t>
    </rPh>
    <phoneticPr fontId="6"/>
  </si>
  <si>
    <t>めに、補助シートを有効に活用していただくことをお勧めいたします。</t>
    <rPh sb="3" eb="5">
      <t>ホジョ</t>
    </rPh>
    <phoneticPr fontId="6"/>
  </si>
  <si>
    <t>なお、入力可能箇所は「水色」に塗られた部分です。</t>
    <rPh sb="3" eb="5">
      <t>ニュウリョク</t>
    </rPh>
    <rPh sb="5" eb="7">
      <t>カノウ</t>
    </rPh>
    <rPh sb="7" eb="9">
      <t>カショ</t>
    </rPh>
    <rPh sb="11" eb="13">
      <t>ミズイロ</t>
    </rPh>
    <rPh sb="15" eb="16">
      <t>ヌ</t>
    </rPh>
    <rPh sb="19" eb="21">
      <t>ブブン</t>
    </rPh>
    <phoneticPr fontId="6"/>
  </si>
  <si>
    <t>過去3期分の実績数値を「入力シート№１～4」に入力すれば、「経営改善計画書」に反映されますので、現</t>
    <rPh sb="0" eb="2">
      <t>カコ</t>
    </rPh>
    <rPh sb="3" eb="4">
      <t>キ</t>
    </rPh>
    <rPh sb="4" eb="5">
      <t>ブン</t>
    </rPh>
    <rPh sb="6" eb="8">
      <t>ジッセキ</t>
    </rPh>
    <rPh sb="8" eb="10">
      <t>スウチ</t>
    </rPh>
    <rPh sb="48" eb="49">
      <t>ウツツ</t>
    </rPh>
    <phoneticPr fontId="6"/>
  </si>
  <si>
    <t>在の経営状態に至る要因・背景を分析してください。</t>
    <rPh sb="0" eb="1">
      <t>ザイ</t>
    </rPh>
    <rPh sb="2" eb="4">
      <t>ケイエイ</t>
    </rPh>
    <rPh sb="4" eb="6">
      <t>ジョウタイ</t>
    </rPh>
    <rPh sb="7" eb="8">
      <t>イタ</t>
    </rPh>
    <rPh sb="9" eb="11">
      <t>ヨウイン</t>
    </rPh>
    <rPh sb="12" eb="14">
      <t>ハイケイ</t>
    </rPh>
    <rPh sb="15" eb="17">
      <t>ブンセキ</t>
    </rPh>
    <phoneticPr fontId="6"/>
  </si>
  <si>
    <t>分析対象項目をより細分化することで、分析精度は向上します。改善計画策定上、重要と考えられる売上お</t>
    <rPh sb="0" eb="2">
      <t>ブンセキ</t>
    </rPh>
    <rPh sb="2" eb="4">
      <t>タイショウ</t>
    </rPh>
    <rPh sb="4" eb="6">
      <t>コウモク</t>
    </rPh>
    <rPh sb="9" eb="12">
      <t>サイブンカ</t>
    </rPh>
    <rPh sb="18" eb="20">
      <t>ブンセキ</t>
    </rPh>
    <rPh sb="20" eb="22">
      <t>セイド</t>
    </rPh>
    <rPh sb="23" eb="25">
      <t>コウジョウ</t>
    </rPh>
    <rPh sb="29" eb="31">
      <t>カイゼン</t>
    </rPh>
    <rPh sb="31" eb="33">
      <t>ケイカク</t>
    </rPh>
    <rPh sb="33" eb="35">
      <t>サクテイ</t>
    </rPh>
    <rPh sb="35" eb="36">
      <t>ジョウ</t>
    </rPh>
    <rPh sb="37" eb="39">
      <t>ジュウヨウ</t>
    </rPh>
    <rPh sb="40" eb="41">
      <t>カンガ</t>
    </rPh>
    <rPh sb="45" eb="46">
      <t>バイ</t>
    </rPh>
    <phoneticPr fontId="6"/>
  </si>
  <si>
    <t>てください。</t>
    <phoneticPr fontId="6"/>
  </si>
  <si>
    <t>よび販管費（人件費）について、「補助シート№1（部門別粗利）」及び「補助シート№2（人員計画）」を活用し</t>
    <rPh sb="6" eb="9">
      <t>ジンケンヒ</t>
    </rPh>
    <rPh sb="49" eb="50">
      <t>カツ</t>
    </rPh>
    <phoneticPr fontId="6"/>
  </si>
  <si>
    <t>貴社の現状を正しく把握するため、自社を取り巻く環境（外部環境）について、機会（ビジネスチャンス）と脅</t>
    <rPh sb="0" eb="2">
      <t>キシャ</t>
    </rPh>
    <rPh sb="3" eb="5">
      <t>ゲンジョウ</t>
    </rPh>
    <rPh sb="6" eb="7">
      <t>タダ</t>
    </rPh>
    <rPh sb="9" eb="11">
      <t>ハアク</t>
    </rPh>
    <rPh sb="16" eb="18">
      <t>ジシャ</t>
    </rPh>
    <rPh sb="19" eb="20">
      <t>ト</t>
    </rPh>
    <rPh sb="21" eb="22">
      <t>マ</t>
    </rPh>
    <rPh sb="23" eb="25">
      <t>カンキョウ</t>
    </rPh>
    <rPh sb="26" eb="28">
      <t>ガイブ</t>
    </rPh>
    <rPh sb="28" eb="30">
      <t>カンキョウ</t>
    </rPh>
    <rPh sb="36" eb="38">
      <t>キカイ</t>
    </rPh>
    <phoneticPr fontId="6"/>
  </si>
  <si>
    <t>威（ビジネスリスク）に分けて整理いただくと共に、貴社が保有する経営資源や収益構造（内部環境）につい</t>
    <rPh sb="11" eb="12">
      <t>ワ</t>
    </rPh>
    <rPh sb="14" eb="16">
      <t>セイリ</t>
    </rPh>
    <rPh sb="21" eb="22">
      <t>トモ</t>
    </rPh>
    <rPh sb="24" eb="26">
      <t>キシャ</t>
    </rPh>
    <rPh sb="27" eb="29">
      <t>ホユウ</t>
    </rPh>
    <rPh sb="31" eb="33">
      <t>ケイエイ</t>
    </rPh>
    <rPh sb="33" eb="35">
      <t>シゲン</t>
    </rPh>
    <rPh sb="36" eb="38">
      <t>シュウエキ</t>
    </rPh>
    <rPh sb="38" eb="40">
      <t>コウゾウ</t>
    </rPh>
    <rPh sb="41" eb="42">
      <t>ウチ</t>
    </rPh>
    <phoneticPr fontId="6"/>
  </si>
  <si>
    <t>目標、今後の改善に向けての具体的な施策（重点取組項目）を決定します。</t>
    <rPh sb="0" eb="2">
      <t>モクヒョウ</t>
    </rPh>
    <rPh sb="13" eb="16">
      <t>グタイテキ</t>
    </rPh>
    <phoneticPr fontId="5"/>
  </si>
  <si>
    <t>て、強みと弱みを列挙いただき、それぞれの要因を組合わせることで、貴社の採るべき戦略や到達を目指す</t>
    <rPh sb="2" eb="3">
      <t>ツヨ</t>
    </rPh>
    <rPh sb="5" eb="6">
      <t>ヨワ</t>
    </rPh>
    <rPh sb="8" eb="10">
      <t>レッキョ</t>
    </rPh>
    <rPh sb="20" eb="22">
      <t>ヨウイン</t>
    </rPh>
    <rPh sb="23" eb="25">
      <t>クミア</t>
    </rPh>
    <rPh sb="32" eb="34">
      <t>キシャ</t>
    </rPh>
    <rPh sb="35" eb="36">
      <t>ト</t>
    </rPh>
    <phoneticPr fontId="5"/>
  </si>
  <si>
    <t>原価、資産・負債等項目別に計画数値を入力すれば、「経営改善計画書」に反映されます。</t>
    <rPh sb="0" eb="2">
      <t>ゲンカ</t>
    </rPh>
    <rPh sb="3" eb="5">
      <t>シサン</t>
    </rPh>
    <rPh sb="6" eb="8">
      <t>フサイ</t>
    </rPh>
    <rPh sb="8" eb="9">
      <t>トウ</t>
    </rPh>
    <rPh sb="9" eb="11">
      <t>コウモク</t>
    </rPh>
    <rPh sb="11" eb="12">
      <t>ベツ</t>
    </rPh>
    <rPh sb="13" eb="15">
      <t>ケイカク</t>
    </rPh>
    <rPh sb="15" eb="17">
      <t>スウチ</t>
    </rPh>
    <rPh sb="18" eb="20">
      <t>ニュウリョク</t>
    </rPh>
    <rPh sb="25" eb="27">
      <t>ケイエイ</t>
    </rPh>
    <rPh sb="27" eb="29">
      <t>カイゼン</t>
    </rPh>
    <rPh sb="29" eb="31">
      <t>ケイカク</t>
    </rPh>
    <rPh sb="31" eb="32">
      <t>ショ</t>
    </rPh>
    <rPh sb="34" eb="36">
      <t>ハンエイ</t>
    </rPh>
    <phoneticPr fontId="6"/>
  </si>
  <si>
    <t>画）」を使用することにより、精度の高い合理的な計画を策定することが可能となります。</t>
    <rPh sb="4" eb="6">
      <t>シヨウ</t>
    </rPh>
    <rPh sb="14" eb="16">
      <t>セイド</t>
    </rPh>
    <rPh sb="17" eb="18">
      <t>タカ</t>
    </rPh>
    <rPh sb="19" eb="22">
      <t>ゴウリテキ</t>
    </rPh>
    <rPh sb="23" eb="25">
      <t>ケイカク</t>
    </rPh>
    <rPh sb="26" eb="28">
      <t>サクテイ</t>
    </rPh>
    <rPh sb="33" eb="35">
      <t>カノウ</t>
    </rPh>
    <phoneticPr fontId="6"/>
  </si>
  <si>
    <t>決算実績分析と同様に、計画策定においても「補助シート№1（部門別粗利）」及び「補助シート№2（人員計</t>
    <rPh sb="11" eb="13">
      <t>ケイカク</t>
    </rPh>
    <rPh sb="13" eb="15">
      <t>サクテイ</t>
    </rPh>
    <rPh sb="39" eb="41">
      <t>ホジョ</t>
    </rPh>
    <rPh sb="47" eb="48">
      <t>ヒト</t>
    </rPh>
    <phoneticPr fontId="6"/>
  </si>
  <si>
    <t>「入力シート№1～4」への入力が終われば、「経営改善計画書」は完成しますが、ご提出いただく前に、重点</t>
    <rPh sb="1" eb="3">
      <t>ニュウリョク</t>
    </rPh>
    <rPh sb="13" eb="15">
      <t>ニュウリョク</t>
    </rPh>
    <rPh sb="16" eb="17">
      <t>オ</t>
    </rPh>
    <rPh sb="22" eb="24">
      <t>ケイエイ</t>
    </rPh>
    <rPh sb="24" eb="26">
      <t>カイゼン</t>
    </rPh>
    <rPh sb="26" eb="28">
      <t>ケイカク</t>
    </rPh>
    <rPh sb="28" eb="29">
      <t>ショ</t>
    </rPh>
    <rPh sb="31" eb="33">
      <t>カンセイ</t>
    </rPh>
    <rPh sb="39" eb="41">
      <t>テイシュツ</t>
    </rPh>
    <rPh sb="45" eb="46">
      <t>マエ</t>
    </rPh>
    <rPh sb="48" eb="49">
      <t>ジュウ</t>
    </rPh>
    <rPh sb="49" eb="50">
      <t>テン</t>
    </rPh>
    <phoneticPr fontId="6"/>
  </si>
  <si>
    <t>取組項目との整合性や、実現可能性（過去の実績や業界動向等を踏まえたものとなっているか）について、</t>
    <rPh sb="11" eb="13">
      <t>ジツゲン</t>
    </rPh>
    <rPh sb="13" eb="16">
      <t>カノウセイ</t>
    </rPh>
    <rPh sb="17" eb="19">
      <t>カコ</t>
    </rPh>
    <rPh sb="20" eb="22">
      <t>ジッセキ</t>
    </rPh>
    <rPh sb="23" eb="25">
      <t>ギョウカイ</t>
    </rPh>
    <rPh sb="25" eb="27">
      <t>ドウコウ</t>
    </rPh>
    <rPh sb="27" eb="28">
      <t>トウ</t>
    </rPh>
    <rPh sb="29" eb="30">
      <t>フ</t>
    </rPh>
    <phoneticPr fontId="6"/>
  </si>
  <si>
    <t>弊行では、ご提出いただいた経営改善計画書を実現可能性及び合理性等の観点から検証させて頂きます。</t>
    <rPh sb="0" eb="2">
      <t>ヘイコウ</t>
    </rPh>
    <rPh sb="6" eb="8">
      <t>テイシュツ</t>
    </rPh>
    <rPh sb="13" eb="15">
      <t>ケイエイ</t>
    </rPh>
    <rPh sb="15" eb="17">
      <t>カイゼン</t>
    </rPh>
    <rPh sb="17" eb="19">
      <t>ケイカク</t>
    </rPh>
    <rPh sb="19" eb="20">
      <t>ショ</t>
    </rPh>
    <rPh sb="21" eb="23">
      <t>ジツゲン</t>
    </rPh>
    <rPh sb="23" eb="26">
      <t>カノウセイ</t>
    </rPh>
    <rPh sb="26" eb="27">
      <t>オヨ</t>
    </rPh>
    <rPh sb="28" eb="31">
      <t>ゴウリセイ</t>
    </rPh>
    <rPh sb="31" eb="32">
      <t>トウ</t>
    </rPh>
    <rPh sb="33" eb="35">
      <t>カンテン</t>
    </rPh>
    <rPh sb="37" eb="39">
      <t>ケンショウ</t>
    </rPh>
    <rPh sb="42" eb="43">
      <t>イタダ</t>
    </rPh>
    <phoneticPr fontId="6"/>
  </si>
  <si>
    <t>その課程において、計画数値の調整等も想定されることから、極力電子メールもしくは電子記憶媒体でのご</t>
    <rPh sb="3" eb="4">
      <t>ホド</t>
    </rPh>
    <rPh sb="9" eb="11">
      <t>ケイカク</t>
    </rPh>
    <rPh sb="11" eb="13">
      <t>スウチ</t>
    </rPh>
    <rPh sb="30" eb="32">
      <t>デンシ</t>
    </rPh>
    <rPh sb="39" eb="41">
      <t>デンシ</t>
    </rPh>
    <rPh sb="41" eb="43">
      <t>キオク</t>
    </rPh>
    <rPh sb="43" eb="45">
      <t>バイタイ</t>
    </rPh>
    <phoneticPr fontId="6"/>
  </si>
  <si>
    <t>提出をお願いいたします。</t>
    <rPh sb="0" eb="2">
      <t>テイシュツ</t>
    </rPh>
    <phoneticPr fontId="6"/>
  </si>
  <si>
    <t>改善戦略・改善目標</t>
    <rPh sb="0" eb="2">
      <t>カイゼン</t>
    </rPh>
    <rPh sb="5" eb="7">
      <t>カイゼン</t>
    </rPh>
    <rPh sb="7" eb="9">
      <t>モクヒョウ</t>
    </rPh>
    <phoneticPr fontId="5"/>
  </si>
  <si>
    <t>改善戦略</t>
    <rPh sb="0" eb="2">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</si>
</sst>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41" formatCode="_ * #,##0_ ;_ * \-#,##0_ ;_ * &quot;-&quot;_ ;_ @_ "/>
    <numFmt numFmtId="176" formatCode="[$-411]ggge&quot;年&quot;m&quot;月&quot;d&quot;日&quot;;@"/>
    <numFmt numFmtId="177" formatCode="[$-411]ge/m&quot;期&quot;;@"/>
    <numFmt numFmtId="178" formatCode="_ * #,##0_ ;_ * &quot;△&quot;#,##0_ ;_ * &quot;-&quot;_ ;_ @_ "/>
    <numFmt numFmtId="179" formatCode="_ * \(#,##0.0%\)_ ;_ * \(&quot;△&quot;#,##0.0%\)_ ;_ * &quot;-&quot;\%_ ;_ @_ "/>
    <numFmt numFmtId="180" formatCode="_ * \(#,##0\)_ ;_ * \(&quot;△&quot;#,##0\)_ ;_ * &quot;-&quot;_ ;_ @_ "/>
    <numFmt numFmtId="181" formatCode="_ * #,##0.0%_ ;_ * &quot;△&quot;#,##0.0%_ ;_ * &quot;-&quot;_ ;_ @_ "/>
    <numFmt numFmtId="182" formatCode="_ * #,##0.0_ ;_ * \-#,##0.0_ ;_ * &quot;-&quot;?_ ;_ @_ "/>
    <numFmt numFmtId="183" formatCode="_ * \(#,##0&quot;名&quot;\)_ ;_ * \(&quot;△&quot;#,##0&quot;名&quot;\)_ ;_ * &quot;-&quot;_ ;_ @_ "/>
    <numFmt numFmtId="184" formatCode="_ * #,##0&quot;名&quot;_ ;_ * &quot;△&quot;#,##0&quot;名&quot;_ ;_ * &quot;-&quot;_ ;_ @_ "/>
    <numFmt numFmtId="185" formatCode="0.0%"/>
    <numFmt numFmtId="186" formatCode="_ * #,##0.0_ ;_ * &quot;△&quot;#,##0.0_ ;_ * &quot;-&quot;_ ;_ @_ "/>
    <numFmt numFmtId="187" formatCode="&quot;計画&quot;#,##0&quot;年目&quot;"/>
    <numFmt numFmtId="188" formatCode="[$-F800]dddd\,\ mmmm\ dd\,\ yyyy"/>
  </numFmts>
  <fonts count="64">
    <font>
      <sz val="10"/>
      <color theme="1"/>
      <name val="ＭＳ Ｐゴシック"/>
      <family val="2"/>
      <charset val="128"/>
    </font>
    <font>
      <sz val="11"/>
      <color theme="1"/>
      <name val="ＭＳ Ｐゴシック"/>
      <family val="2"/>
      <charset val="128"/>
      <scheme val="minor"/>
    </font>
    <font>
      <sz val="10"/>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1"/>
      <name val="Times New Roman"/>
      <family val="1"/>
    </font>
    <font>
      <b/>
      <sz val="16"/>
      <name val="ＭＳ Ｐ明朝"/>
      <family val="1"/>
      <charset val="128"/>
    </font>
    <font>
      <sz val="11"/>
      <name val="ＭＳ Ｐ明朝"/>
      <family val="1"/>
      <charset val="128"/>
    </font>
    <font>
      <sz val="12"/>
      <name val="ＭＳ Ｐ明朝"/>
      <family val="1"/>
      <charset val="128"/>
    </font>
    <font>
      <sz val="10"/>
      <name val="Times New Roman"/>
      <family val="1"/>
    </font>
    <font>
      <sz val="6"/>
      <name val="ＭＳ Ｐ明朝"/>
      <family val="1"/>
      <charset val="128"/>
    </font>
    <font>
      <sz val="12"/>
      <name val="Times New Roman"/>
      <family val="1"/>
    </font>
    <font>
      <b/>
      <sz val="14"/>
      <name val="Times New Roman"/>
      <family val="1"/>
    </font>
    <font>
      <b/>
      <sz val="11"/>
      <name val="Times New Roman"/>
      <family val="1"/>
    </font>
    <font>
      <b/>
      <sz val="11"/>
      <name val="ＭＳ Ｐ明朝"/>
      <family val="1"/>
      <charset val="128"/>
    </font>
    <font>
      <i/>
      <sz val="10"/>
      <name val="Times New Roman"/>
      <family val="1"/>
    </font>
    <font>
      <sz val="10"/>
      <name val="ＭＳ Ｐ明朝"/>
      <family val="1"/>
      <charset val="128"/>
    </font>
    <font>
      <b/>
      <sz val="14"/>
      <name val="ＭＳ Ｐ明朝"/>
      <family val="1"/>
      <charset val="128"/>
    </font>
    <font>
      <sz val="11"/>
      <color indexed="9"/>
      <name val="Times New Roman"/>
      <family val="1"/>
    </font>
    <font>
      <b/>
      <sz val="12"/>
      <name val="Times New Roman"/>
      <family val="1"/>
    </font>
    <font>
      <sz val="14"/>
      <name val="Times New Roman"/>
      <family val="1"/>
    </font>
    <font>
      <sz val="11"/>
      <color indexed="9"/>
      <name val="ＭＳ Ｐゴシック"/>
      <family val="3"/>
      <charset val="128"/>
    </font>
    <font>
      <b/>
      <sz val="12"/>
      <name val="ＭＳ Ｐゴシック"/>
      <family val="3"/>
      <charset val="128"/>
    </font>
    <font>
      <sz val="10"/>
      <name val="ＭＳ Ｐゴシック"/>
      <family val="3"/>
      <charset val="128"/>
    </font>
    <font>
      <sz val="11"/>
      <color theme="1"/>
      <name val="ＭＳ Ｐ明朝"/>
      <family val="1"/>
      <charset val="128"/>
    </font>
    <font>
      <sz val="6"/>
      <name val="ＭＳ Ｐゴシック"/>
      <family val="2"/>
      <charset val="128"/>
      <scheme val="minor"/>
    </font>
    <font>
      <b/>
      <sz val="20"/>
      <color theme="1"/>
      <name val="ＭＳ Ｐ明朝"/>
      <family val="1"/>
      <charset val="128"/>
    </font>
    <font>
      <b/>
      <sz val="16"/>
      <color theme="1"/>
      <name val="ＭＳ Ｐ明朝"/>
      <family val="1"/>
      <charset val="128"/>
    </font>
    <font>
      <sz val="12"/>
      <color theme="1"/>
      <name val="ＭＳ Ｐ明朝"/>
      <family val="1"/>
      <charset val="128"/>
    </font>
    <font>
      <sz val="10"/>
      <color theme="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10.5"/>
      <name val="ＭＳ Ｐ明朝"/>
      <family val="1"/>
      <charset val="128"/>
    </font>
    <font>
      <b/>
      <sz val="9"/>
      <color indexed="81"/>
      <name val="ＭＳ Ｐゴシック"/>
      <family val="3"/>
      <charset val="128"/>
    </font>
    <font>
      <sz val="11"/>
      <color theme="0"/>
      <name val="ＭＳ Ｐゴシック"/>
      <family val="3"/>
      <charset val="128"/>
    </font>
    <font>
      <sz val="10"/>
      <color theme="0"/>
      <name val="ＭＳ Ｐゴシック"/>
      <family val="3"/>
      <charset val="128"/>
    </font>
    <font>
      <b/>
      <sz val="11"/>
      <color theme="1"/>
      <name val="ＭＳ Ｐ明朝"/>
      <family val="1"/>
      <charset val="128"/>
    </font>
    <font>
      <b/>
      <sz val="12"/>
      <name val="ＭＳ Ｐ明朝"/>
      <family val="1"/>
      <charset val="128"/>
    </font>
    <font>
      <b/>
      <sz val="12"/>
      <color theme="1"/>
      <name val="ＭＳ Ｐ明朝"/>
      <family val="1"/>
      <charset val="128"/>
    </font>
    <font>
      <sz val="12"/>
      <color theme="1"/>
      <name val="Times New Roman"/>
      <family val="1"/>
    </font>
    <font>
      <b/>
      <sz val="36"/>
      <color theme="1"/>
      <name val="ＭＳ Ｐ明朝"/>
      <family val="1"/>
      <charset val="128"/>
    </font>
    <font>
      <sz val="22"/>
      <color theme="1"/>
      <name val="ＭＳ Ｐ明朝"/>
      <family val="1"/>
      <charset val="128"/>
    </font>
    <font>
      <sz val="24"/>
      <color theme="1"/>
      <name val="ＭＳ Ｐ明朝"/>
      <family val="1"/>
      <charset val="128"/>
    </font>
    <font>
      <sz val="12"/>
      <color indexed="10"/>
      <name val="ＭＳ Ｐゴシック"/>
      <family val="3"/>
      <charset val="128"/>
    </font>
    <font>
      <sz val="16"/>
      <name val="ＭＳ Ｐ明朝"/>
      <family val="1"/>
      <charset val="128"/>
    </font>
    <font>
      <sz val="14"/>
      <name val="ＭＳ Ｐ明朝"/>
      <family val="1"/>
      <charset val="128"/>
    </font>
    <font>
      <sz val="12"/>
      <name val="ＭＳ Ｐゴシック"/>
      <family val="3"/>
      <charset val="128"/>
    </font>
    <font>
      <b/>
      <sz val="14"/>
      <color theme="1"/>
      <name val="ＭＳ Ｐ明朝"/>
      <family val="1"/>
      <charset val="128"/>
    </font>
    <font>
      <b/>
      <sz val="18"/>
      <color theme="1"/>
      <name val="ＭＳ Ｐ明朝"/>
      <family val="1"/>
      <charset val="128"/>
    </font>
    <font>
      <sz val="14"/>
      <color theme="1"/>
      <name val="ＭＳ Ｐ明朝"/>
      <family val="1"/>
      <charset val="128"/>
    </font>
    <font>
      <b/>
      <sz val="18"/>
      <name val="ＭＳ Ｐ明朝"/>
      <family val="1"/>
      <charset val="128"/>
    </font>
    <font>
      <i/>
      <sz val="12"/>
      <name val="ＭＳ Ｐ明朝"/>
      <family val="1"/>
      <charset val="128"/>
    </font>
    <font>
      <i/>
      <sz val="12"/>
      <name val="Times New Roman"/>
      <family val="1"/>
    </font>
    <font>
      <i/>
      <sz val="14"/>
      <name val="ＭＳ Ｐ明朝"/>
      <family val="1"/>
      <charset val="128"/>
    </font>
    <font>
      <i/>
      <sz val="14"/>
      <name val="Times New Roman"/>
      <family val="1"/>
    </font>
    <font>
      <sz val="12"/>
      <color rgb="FFFF0000"/>
      <name val="ＭＳ Ｐ明朝"/>
      <family val="1"/>
      <charset val="128"/>
    </font>
    <font>
      <sz val="12"/>
      <color theme="1"/>
      <name val="ＭＳ Ｐゴシック"/>
      <family val="2"/>
      <charset val="128"/>
    </font>
    <font>
      <b/>
      <i/>
      <sz val="12"/>
      <name val="ＭＳ Ｐ明朝"/>
      <family val="1"/>
      <charset val="128"/>
    </font>
    <font>
      <b/>
      <i/>
      <sz val="12"/>
      <name val="Times New Roman"/>
      <family val="1"/>
    </font>
    <font>
      <sz val="22"/>
      <name val="ＭＳ Ｐ明朝"/>
      <family val="1"/>
      <charset val="128"/>
    </font>
    <font>
      <sz val="28"/>
      <color theme="1"/>
      <name val="ＭＳ Ｐ明朝"/>
      <family val="1"/>
      <charset val="128"/>
    </font>
    <font>
      <b/>
      <sz val="18"/>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rgb="FFCCFFFF"/>
        <bgColor indexed="64"/>
      </patternFill>
    </fill>
  </fills>
  <borders count="100">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right/>
      <top style="hair">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right/>
      <top/>
      <bottom style="hair">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double">
        <color indexed="64"/>
      </bottom>
      <diagonal/>
    </border>
    <border>
      <left style="thin">
        <color indexed="64"/>
      </left>
      <right/>
      <top style="double">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top/>
      <bottom style="double">
        <color indexed="64"/>
      </bottom>
      <diagonal/>
    </border>
  </borders>
  <cellStyleXfs count="13">
    <xf numFmtId="0" fontId="0" fillId="0" borderId="0">
      <alignment vertical="center"/>
    </xf>
    <xf numFmtId="9" fontId="2"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3" fillId="0" borderId="0">
      <alignment vertical="center"/>
    </xf>
    <xf numFmtId="0" fontId="1" fillId="0" borderId="0">
      <alignment vertical="center"/>
    </xf>
    <xf numFmtId="0" fontId="3" fillId="0" borderId="0"/>
    <xf numFmtId="38" fontId="1" fillId="0" borderId="0" applyFont="0" applyFill="0" applyBorder="0" applyAlignment="0" applyProtection="0">
      <alignment vertical="center"/>
    </xf>
    <xf numFmtId="0" fontId="32" fillId="0" borderId="0" applyNumberFormat="0" applyFill="0" applyBorder="0" applyAlignment="0" applyProtection="0">
      <alignment vertical="top"/>
      <protection locked="0"/>
    </xf>
    <xf numFmtId="6" fontId="3" fillId="0" borderId="0" applyFont="0" applyFill="0" applyBorder="0" applyAlignment="0" applyProtection="0">
      <alignment vertical="center"/>
    </xf>
    <xf numFmtId="0" fontId="33" fillId="0" borderId="0">
      <alignment vertical="center"/>
    </xf>
    <xf numFmtId="0" fontId="3" fillId="0" borderId="0"/>
  </cellStyleXfs>
  <cellXfs count="1146">
    <xf numFmtId="0" fontId="0" fillId="0" borderId="0" xfId="0">
      <alignment vertical="center"/>
    </xf>
    <xf numFmtId="0" fontId="7" fillId="0" borderId="0" xfId="0" applyFont="1" applyFill="1">
      <alignment vertical="center"/>
    </xf>
    <xf numFmtId="0" fontId="11" fillId="0" borderId="0" xfId="0" applyFont="1" applyFill="1" applyAlignment="1">
      <alignment horizontal="left" vertical="center" shrinkToFit="1"/>
    </xf>
    <xf numFmtId="176" fontId="7" fillId="0" borderId="0" xfId="0" applyNumberFormat="1" applyFont="1" applyFill="1" applyAlignment="1">
      <alignment horizontal="left" vertical="center"/>
    </xf>
    <xf numFmtId="0" fontId="9" fillId="0" borderId="0" xfId="0" applyFont="1" applyFill="1" applyAlignment="1">
      <alignment horizontal="left" vertical="center"/>
    </xf>
    <xf numFmtId="0" fontId="13" fillId="0" borderId="0" xfId="0" applyFont="1" applyFill="1">
      <alignment vertical="center"/>
    </xf>
    <xf numFmtId="0" fontId="14" fillId="0" borderId="0" xfId="0" applyFont="1" applyFill="1" applyAlignment="1">
      <alignment horizontal="center" vertical="center"/>
    </xf>
    <xf numFmtId="177" fontId="15" fillId="0" borderId="5" xfId="0" applyNumberFormat="1" applyFont="1" applyFill="1" applyBorder="1" applyAlignment="1">
      <alignment vertical="center"/>
    </xf>
    <xf numFmtId="0" fontId="15" fillId="0" borderId="5" xfId="0" applyFont="1" applyFill="1" applyBorder="1" applyAlignment="1">
      <alignment vertical="center"/>
    </xf>
    <xf numFmtId="178" fontId="15" fillId="0" borderId="5" xfId="1" applyNumberFormat="1" applyFont="1" applyFill="1" applyBorder="1" applyAlignment="1">
      <alignment vertical="center"/>
    </xf>
    <xf numFmtId="178" fontId="7" fillId="0" borderId="5" xfId="1" applyNumberFormat="1" applyFont="1" applyFill="1" applyBorder="1" applyAlignment="1">
      <alignment vertical="center"/>
    </xf>
    <xf numFmtId="179" fontId="17" fillId="0" borderId="5" xfId="1" applyNumberFormat="1" applyFont="1" applyFill="1" applyBorder="1" applyAlignment="1">
      <alignment vertical="center" shrinkToFit="1"/>
    </xf>
    <xf numFmtId="180" fontId="7" fillId="0" borderId="5" xfId="1" applyNumberFormat="1" applyFont="1" applyFill="1" applyBorder="1" applyAlignment="1">
      <alignment vertical="center"/>
    </xf>
    <xf numFmtId="180" fontId="7" fillId="0" borderId="5" xfId="0" applyNumberFormat="1" applyFont="1" applyFill="1" applyBorder="1" applyAlignment="1">
      <alignment vertical="center"/>
    </xf>
    <xf numFmtId="178" fontId="7" fillId="0" borderId="0" xfId="0" applyNumberFormat="1" applyFont="1" applyFill="1" applyBorder="1">
      <alignment vertical="center"/>
    </xf>
    <xf numFmtId="178" fontId="15" fillId="0" borderId="5" xfId="0" applyNumberFormat="1" applyFont="1" applyFill="1" applyBorder="1" applyAlignment="1">
      <alignment vertical="center"/>
    </xf>
    <xf numFmtId="178" fontId="7" fillId="0" borderId="5" xfId="0" applyNumberFormat="1" applyFont="1" applyFill="1" applyBorder="1" applyAlignment="1">
      <alignment vertical="center"/>
    </xf>
    <xf numFmtId="181" fontId="7" fillId="0" borderId="5" xfId="1" applyNumberFormat="1" applyFont="1" applyFill="1" applyBorder="1" applyAlignment="1">
      <alignment vertical="center" shrinkToFit="1"/>
    </xf>
    <xf numFmtId="182" fontId="7" fillId="0" borderId="5" xfId="0" applyNumberFormat="1" applyFont="1" applyFill="1" applyBorder="1" applyAlignment="1">
      <alignment vertical="center" shrinkToFit="1"/>
    </xf>
    <xf numFmtId="0" fontId="7" fillId="0" borderId="0" xfId="0" applyFont="1" applyFill="1" applyBorder="1" applyAlignment="1">
      <alignment vertical="center"/>
    </xf>
    <xf numFmtId="178" fontId="7" fillId="0" borderId="0" xfId="0" applyNumberFormat="1" applyFont="1" applyFill="1" applyBorder="1" applyAlignment="1">
      <alignment vertical="center"/>
    </xf>
    <xf numFmtId="0" fontId="15" fillId="0" borderId="0" xfId="0" applyFont="1" applyFill="1" applyBorder="1" applyAlignment="1">
      <alignment vertical="center"/>
    </xf>
    <xf numFmtId="178" fontId="15" fillId="0" borderId="0" xfId="0" applyNumberFormat="1" applyFont="1" applyFill="1" applyBorder="1" applyAlignment="1">
      <alignment vertical="center"/>
    </xf>
    <xf numFmtId="0" fontId="14" fillId="0" borderId="0" xfId="0" applyFont="1" applyFill="1" applyAlignment="1">
      <alignment vertical="center"/>
    </xf>
    <xf numFmtId="0" fontId="7" fillId="0" borderId="0" xfId="2" applyFont="1" applyFill="1">
      <alignment vertical="center"/>
    </xf>
    <xf numFmtId="0" fontId="14" fillId="0" borderId="0" xfId="2" applyFont="1" applyFill="1" applyAlignment="1">
      <alignment vertical="center"/>
    </xf>
    <xf numFmtId="0" fontId="14" fillId="0" borderId="0" xfId="2" applyFont="1" applyFill="1" applyAlignment="1">
      <alignment horizontal="center" vertical="center"/>
    </xf>
    <xf numFmtId="0" fontId="7" fillId="0" borderId="3" xfId="2" applyFont="1" applyFill="1" applyBorder="1">
      <alignment vertical="center"/>
    </xf>
    <xf numFmtId="41" fontId="7" fillId="0" borderId="3" xfId="2" applyNumberFormat="1" applyFont="1" applyFill="1" applyBorder="1">
      <alignment vertical="center"/>
    </xf>
    <xf numFmtId="178" fontId="20" fillId="0" borderId="0" xfId="2" applyNumberFormat="1" applyFont="1" applyFill="1">
      <alignment vertical="center"/>
    </xf>
    <xf numFmtId="0" fontId="7" fillId="0" borderId="0" xfId="2" applyFont="1" applyFill="1" applyAlignment="1">
      <alignment horizontal="right" vertical="center"/>
    </xf>
    <xf numFmtId="176" fontId="7" fillId="0" borderId="0" xfId="2" applyNumberFormat="1" applyFont="1" applyFill="1" applyAlignment="1">
      <alignment horizontal="left" vertical="center"/>
    </xf>
    <xf numFmtId="0" fontId="13" fillId="0" borderId="0" xfId="2" applyNumberFormat="1" applyFont="1" applyFill="1" applyAlignment="1">
      <alignment horizontal="left" vertical="center" shrinkToFit="1"/>
    </xf>
    <xf numFmtId="0" fontId="3" fillId="0" borderId="0" xfId="5">
      <alignment vertical="center"/>
    </xf>
    <xf numFmtId="0" fontId="23" fillId="0" borderId="0" xfId="5" applyFont="1">
      <alignment vertical="center"/>
    </xf>
    <xf numFmtId="0" fontId="3" fillId="0" borderId="0" xfId="5" applyAlignment="1">
      <alignment horizontal="right" vertical="center"/>
    </xf>
    <xf numFmtId="0" fontId="3" fillId="0" borderId="0" xfId="5" applyBorder="1">
      <alignment vertical="center"/>
    </xf>
    <xf numFmtId="0" fontId="3" fillId="0" borderId="0" xfId="5" applyAlignment="1">
      <alignment horizontal="center" vertical="center"/>
    </xf>
    <xf numFmtId="0" fontId="25" fillId="3" borderId="62" xfId="5" applyFont="1" applyFill="1" applyBorder="1">
      <alignment vertical="center"/>
    </xf>
    <xf numFmtId="0" fontId="25" fillId="0" borderId="0" xfId="5" applyFont="1">
      <alignment vertical="center"/>
    </xf>
    <xf numFmtId="0" fontId="3" fillId="0" borderId="0" xfId="5" applyFill="1" applyBorder="1">
      <alignment vertical="center"/>
    </xf>
    <xf numFmtId="0" fontId="3" fillId="3" borderId="62" xfId="5" applyFill="1" applyBorder="1" applyAlignment="1" applyProtection="1">
      <alignment horizontal="center" vertical="center"/>
      <protection locked="0"/>
    </xf>
    <xf numFmtId="0" fontId="10" fillId="0" borderId="0" xfId="0" applyNumberFormat="1" applyFont="1" applyFill="1" applyAlignment="1">
      <alignment horizontal="left" vertical="center" shrinkToFit="1"/>
    </xf>
    <xf numFmtId="0" fontId="9" fillId="0" borderId="0" xfId="0" applyFont="1" applyFill="1" applyAlignment="1">
      <alignment horizontal="left" vertical="center"/>
    </xf>
    <xf numFmtId="0" fontId="11" fillId="0" borderId="0" xfId="0" applyFont="1" applyFill="1" applyAlignment="1">
      <alignment horizontal="left" vertical="center" shrinkToFit="1"/>
    </xf>
    <xf numFmtId="0" fontId="26" fillId="0" borderId="0" xfId="6" applyFont="1">
      <alignment vertical="center"/>
    </xf>
    <xf numFmtId="0" fontId="1" fillId="0" borderId="0" xfId="6">
      <alignment vertical="center"/>
    </xf>
    <xf numFmtId="0" fontId="26" fillId="0" borderId="0" xfId="6" applyFont="1" applyFill="1" applyBorder="1" applyAlignment="1">
      <alignment vertical="center"/>
    </xf>
    <xf numFmtId="0" fontId="31" fillId="0" borderId="0" xfId="6" applyFont="1">
      <alignment vertical="center"/>
    </xf>
    <xf numFmtId="0" fontId="31" fillId="0" borderId="0" xfId="6" applyFont="1" applyAlignment="1">
      <alignment vertical="center" wrapText="1"/>
    </xf>
    <xf numFmtId="176" fontId="28" fillId="0" borderId="0" xfId="6" applyNumberFormat="1" applyFont="1" applyAlignment="1">
      <alignment vertical="center"/>
    </xf>
    <xf numFmtId="0" fontId="34" fillId="0" borderId="0" xfId="7" applyFont="1" applyAlignment="1">
      <alignment vertical="center"/>
    </xf>
    <xf numFmtId="0" fontId="26" fillId="0" borderId="3" xfId="6" applyFont="1" applyFill="1" applyBorder="1" applyAlignment="1">
      <alignment vertical="center"/>
    </xf>
    <xf numFmtId="0" fontId="9" fillId="0" borderId="0" xfId="0" applyFont="1" applyFill="1" applyAlignment="1">
      <alignment vertical="center"/>
    </xf>
    <xf numFmtId="0" fontId="9" fillId="0" borderId="0" xfId="0" applyNumberFormat="1" applyFont="1" applyFill="1" applyAlignment="1">
      <alignment vertical="center" shrinkToFit="1"/>
    </xf>
    <xf numFmtId="0" fontId="19" fillId="0" borderId="0" xfId="6" applyFont="1" applyFill="1" applyAlignment="1">
      <alignment vertical="center"/>
    </xf>
    <xf numFmtId="0" fontId="0" fillId="0" borderId="0" xfId="0" applyAlignment="1"/>
    <xf numFmtId="0" fontId="19" fillId="0" borderId="0" xfId="6" applyFont="1" applyFill="1" applyAlignment="1">
      <alignment horizontal="center" vertical="center"/>
    </xf>
    <xf numFmtId="0" fontId="10" fillId="0" borderId="0" xfId="2" applyNumberFormat="1" applyFont="1" applyFill="1" applyAlignment="1">
      <alignment horizontal="left" vertical="center" shrinkToFit="1"/>
    </xf>
    <xf numFmtId="0" fontId="9" fillId="0" borderId="0" xfId="2" applyFont="1" applyFill="1">
      <alignment vertical="center"/>
    </xf>
    <xf numFmtId="0" fontId="36" fillId="0" borderId="0" xfId="5" applyFont="1" applyBorder="1" applyAlignment="1">
      <alignment horizontal="right" vertical="center"/>
    </xf>
    <xf numFmtId="0" fontId="36" fillId="0" borderId="0" xfId="5" applyFont="1" applyBorder="1">
      <alignment vertical="center"/>
    </xf>
    <xf numFmtId="0" fontId="37" fillId="0" borderId="0" xfId="5" applyFont="1" applyBorder="1" applyAlignment="1">
      <alignment vertical="center" wrapText="1"/>
    </xf>
    <xf numFmtId="0" fontId="39" fillId="0" borderId="0" xfId="2" applyFont="1" applyFill="1">
      <alignment vertical="center"/>
    </xf>
    <xf numFmtId="0" fontId="39" fillId="0" borderId="0" xfId="2" applyFont="1" applyFill="1" applyBorder="1">
      <alignment vertical="center"/>
    </xf>
    <xf numFmtId="0" fontId="16" fillId="0" borderId="0" xfId="0" applyNumberFormat="1" applyFont="1" applyFill="1" applyAlignment="1">
      <alignment vertical="center" shrinkToFit="1"/>
    </xf>
    <xf numFmtId="0" fontId="16" fillId="0" borderId="0" xfId="0" applyFont="1" applyFill="1" applyAlignment="1">
      <alignment vertical="center"/>
    </xf>
    <xf numFmtId="182" fontId="7" fillId="0" borderId="0" xfId="0" applyNumberFormat="1" applyFont="1" applyFill="1" applyBorder="1" applyAlignment="1">
      <alignment vertical="center" shrinkToFit="1"/>
    </xf>
    <xf numFmtId="0" fontId="29" fillId="0" borderId="0" xfId="6" applyFont="1" applyAlignment="1">
      <alignment horizontal="center" vertical="center"/>
    </xf>
    <xf numFmtId="0" fontId="38" fillId="0" borderId="0" xfId="6" applyFont="1" applyAlignment="1">
      <alignment horizontal="right" vertical="center"/>
    </xf>
    <xf numFmtId="0" fontId="8" fillId="0" borderId="0" xfId="0" applyFont="1" applyFill="1" applyAlignment="1">
      <alignment horizontal="center" vertical="center" justifyLastLine="1"/>
    </xf>
    <xf numFmtId="0" fontId="38" fillId="0" borderId="3" xfId="6" applyFont="1" applyFill="1" applyBorder="1" applyAlignment="1">
      <alignment vertical="center"/>
    </xf>
    <xf numFmtId="0" fontId="26" fillId="0" borderId="3" xfId="6" applyFont="1" applyBorder="1">
      <alignment vertical="center"/>
    </xf>
    <xf numFmtId="181" fontId="7" fillId="0" borderId="0" xfId="1" applyNumberFormat="1" applyFont="1" applyFill="1" applyBorder="1" applyAlignment="1">
      <alignment vertical="center" shrinkToFit="1"/>
    </xf>
    <xf numFmtId="177" fontId="15" fillId="0" borderId="0" xfId="0" applyNumberFormat="1" applyFont="1" applyFill="1" applyBorder="1" applyAlignment="1">
      <alignment horizontal="center" vertical="center"/>
    </xf>
    <xf numFmtId="0" fontId="43" fillId="0" borderId="0" xfId="6" applyFont="1">
      <alignment vertical="center"/>
    </xf>
    <xf numFmtId="0" fontId="44" fillId="0" borderId="0" xfId="6" applyFont="1">
      <alignment vertical="center"/>
    </xf>
    <xf numFmtId="0" fontId="45" fillId="0" borderId="0" xfId="2" applyFont="1" applyFill="1">
      <alignment vertical="center"/>
    </xf>
    <xf numFmtId="0" fontId="7" fillId="0" borderId="0" xfId="2" applyFont="1" applyFill="1" applyAlignment="1">
      <alignment horizontal="center" vertical="center"/>
    </xf>
    <xf numFmtId="0" fontId="46" fillId="0" borderId="0" xfId="12" applyFont="1" applyFill="1" applyAlignment="1"/>
    <xf numFmtId="0" fontId="9" fillId="0" borderId="0" xfId="12" applyFont="1" applyFill="1"/>
    <xf numFmtId="0" fontId="24" fillId="0" borderId="0" xfId="12" applyFont="1" applyFill="1"/>
    <xf numFmtId="0" fontId="39" fillId="0" borderId="0" xfId="12" applyFont="1" applyFill="1"/>
    <xf numFmtId="0" fontId="47" fillId="0" borderId="0" xfId="12" applyFont="1" applyFill="1"/>
    <xf numFmtId="0" fontId="9" fillId="0" borderId="0" xfId="12" applyFont="1" applyFill="1" applyAlignment="1">
      <alignment horizontal="right"/>
    </xf>
    <xf numFmtId="0" fontId="9" fillId="0" borderId="0" xfId="12" applyFont="1" applyFill="1" applyAlignment="1">
      <alignment horizontal="center"/>
    </xf>
    <xf numFmtId="0" fontId="24" fillId="0" borderId="0" xfId="12" applyFont="1" applyFill="1" applyAlignment="1">
      <alignment horizontal="left"/>
    </xf>
    <xf numFmtId="0" fontId="10" fillId="0" borderId="0" xfId="12" applyFont="1" applyFill="1" applyAlignment="1">
      <alignment horizontal="center"/>
    </xf>
    <xf numFmtId="0" fontId="10" fillId="0" borderId="0" xfId="12" applyFont="1" applyFill="1"/>
    <xf numFmtId="0" fontId="48" fillId="0" borderId="0" xfId="12" applyFont="1" applyFill="1"/>
    <xf numFmtId="0" fontId="8" fillId="0" borderId="0" xfId="12" applyFont="1" applyFill="1" applyAlignment="1">
      <alignment horizontal="center"/>
    </xf>
    <xf numFmtId="0" fontId="26" fillId="0" borderId="0" xfId="12" applyFont="1" applyFill="1"/>
    <xf numFmtId="0" fontId="21" fillId="0" borderId="2" xfId="0" applyFont="1" applyFill="1" applyBorder="1">
      <alignment vertical="center"/>
    </xf>
    <xf numFmtId="0" fontId="21" fillId="0" borderId="3" xfId="0" applyFont="1" applyFill="1" applyBorder="1">
      <alignment vertical="center"/>
    </xf>
    <xf numFmtId="0" fontId="21" fillId="0" borderId="3" xfId="0" applyFont="1" applyFill="1" applyBorder="1" applyAlignment="1">
      <alignment horizontal="center" vertical="center"/>
    </xf>
    <xf numFmtId="177" fontId="21" fillId="0" borderId="9" xfId="0" applyNumberFormat="1" applyFont="1" applyFill="1" applyBorder="1" applyAlignment="1">
      <alignment horizontal="center" vertical="center"/>
    </xf>
    <xf numFmtId="177" fontId="21" fillId="0" borderId="10" xfId="0" applyNumberFormat="1" applyFont="1" applyFill="1" applyBorder="1" applyAlignment="1">
      <alignment horizontal="center" vertical="center"/>
    </xf>
    <xf numFmtId="177" fontId="21" fillId="0" borderId="11" xfId="0" applyNumberFormat="1" applyFont="1" applyFill="1" applyBorder="1" applyAlignment="1">
      <alignment horizontal="center" vertical="center"/>
    </xf>
    <xf numFmtId="177" fontId="21" fillId="0" borderId="12" xfId="0" applyNumberFormat="1" applyFont="1" applyFill="1" applyBorder="1" applyAlignment="1">
      <alignment horizontal="center" vertical="center"/>
    </xf>
    <xf numFmtId="0" fontId="21" fillId="0" borderId="13" xfId="0" applyFont="1" applyFill="1" applyBorder="1">
      <alignment vertical="center"/>
    </xf>
    <xf numFmtId="0" fontId="21" fillId="0" borderId="14" xfId="0" applyFont="1" applyFill="1" applyBorder="1">
      <alignment vertical="center"/>
    </xf>
    <xf numFmtId="0" fontId="21" fillId="0" borderId="14"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8" xfId="0" applyFont="1" applyFill="1" applyBorder="1" applyAlignment="1">
      <alignment horizontal="center" vertical="center"/>
    </xf>
    <xf numFmtId="179" fontId="54" fillId="0" borderId="28" xfId="3" applyNumberFormat="1" applyFont="1" applyFill="1" applyBorder="1" applyAlignment="1">
      <alignment vertical="center" shrinkToFit="1"/>
    </xf>
    <xf numFmtId="179" fontId="54" fillId="0" borderId="29" xfId="3" applyNumberFormat="1" applyFont="1" applyFill="1" applyBorder="1" applyAlignment="1">
      <alignment vertical="center" shrinkToFit="1"/>
    </xf>
    <xf numFmtId="179" fontId="54" fillId="0" borderId="30" xfId="3" applyNumberFormat="1" applyFont="1" applyFill="1" applyBorder="1" applyAlignment="1">
      <alignment vertical="center" shrinkToFit="1"/>
    </xf>
    <xf numFmtId="178" fontId="21" fillId="0" borderId="33" xfId="3" applyNumberFormat="1" applyFont="1" applyFill="1" applyBorder="1">
      <alignment vertical="center"/>
    </xf>
    <xf numFmtId="178" fontId="21" fillId="0" borderId="2" xfId="3" applyNumberFormat="1" applyFont="1" applyFill="1" applyBorder="1">
      <alignment vertical="center"/>
    </xf>
    <xf numFmtId="178" fontId="21" fillId="0" borderId="34" xfId="3" applyNumberFormat="1" applyFont="1" applyFill="1" applyBorder="1">
      <alignment vertical="center"/>
    </xf>
    <xf numFmtId="178" fontId="21" fillId="0" borderId="3" xfId="3" applyNumberFormat="1" applyFont="1" applyFill="1" applyBorder="1">
      <alignment vertical="center"/>
    </xf>
    <xf numFmtId="178" fontId="13" fillId="0" borderId="9" xfId="3" applyNumberFormat="1" applyFont="1" applyFill="1" applyBorder="1">
      <alignment vertical="center"/>
    </xf>
    <xf numFmtId="178" fontId="13" fillId="0" borderId="10" xfId="3" applyNumberFormat="1" applyFont="1" applyFill="1" applyBorder="1">
      <alignment vertical="center"/>
    </xf>
    <xf numFmtId="178" fontId="13" fillId="0" borderId="11" xfId="3" applyNumberFormat="1" applyFont="1" applyFill="1" applyBorder="1">
      <alignment vertical="center"/>
    </xf>
    <xf numFmtId="178" fontId="13" fillId="0" borderId="25" xfId="3" applyNumberFormat="1" applyFont="1" applyFill="1" applyBorder="1">
      <alignment vertical="center"/>
    </xf>
    <xf numFmtId="178" fontId="13" fillId="0" borderId="28" xfId="3" applyNumberFormat="1" applyFont="1" applyFill="1" applyBorder="1">
      <alignment vertical="center"/>
    </xf>
    <xf numFmtId="178" fontId="13" fillId="0" borderId="29" xfId="3" applyNumberFormat="1" applyFont="1" applyFill="1" applyBorder="1">
      <alignment vertical="center"/>
    </xf>
    <xf numFmtId="178" fontId="13" fillId="0" borderId="30" xfId="3" applyNumberFormat="1" applyFont="1" applyFill="1" applyBorder="1">
      <alignment vertical="center"/>
    </xf>
    <xf numFmtId="178" fontId="13" fillId="0" borderId="31" xfId="3" applyNumberFormat="1" applyFont="1" applyFill="1" applyBorder="1">
      <alignment vertical="center"/>
    </xf>
    <xf numFmtId="178" fontId="21" fillId="0" borderId="21" xfId="3" applyNumberFormat="1" applyFont="1" applyFill="1" applyBorder="1">
      <alignment vertical="center"/>
    </xf>
    <xf numFmtId="178" fontId="21" fillId="0" borderId="5" xfId="3" applyNumberFormat="1" applyFont="1" applyFill="1" applyBorder="1">
      <alignment vertical="center"/>
    </xf>
    <xf numFmtId="178" fontId="21" fillId="0" borderId="22" xfId="3" applyNumberFormat="1" applyFont="1" applyFill="1" applyBorder="1">
      <alignment vertical="center"/>
    </xf>
    <xf numFmtId="178" fontId="21" fillId="0" borderId="0" xfId="3" applyNumberFormat="1" applyFont="1" applyFill="1" applyBorder="1">
      <alignment vertical="center"/>
    </xf>
    <xf numFmtId="178" fontId="13" fillId="0" borderId="47" xfId="3" applyNumberFormat="1" applyFont="1" applyFill="1" applyBorder="1">
      <alignment vertical="center"/>
    </xf>
    <xf numFmtId="178" fontId="13" fillId="0" borderId="44" xfId="3" applyNumberFormat="1" applyFont="1" applyFill="1" applyBorder="1">
      <alignment vertical="center"/>
    </xf>
    <xf numFmtId="178" fontId="13" fillId="0" borderId="48" xfId="3" applyNumberFormat="1" applyFont="1" applyFill="1" applyBorder="1">
      <alignment vertical="center"/>
    </xf>
    <xf numFmtId="178" fontId="13" fillId="0" borderId="45" xfId="3" applyNumberFormat="1" applyFont="1" applyFill="1" applyBorder="1">
      <alignment vertical="center"/>
    </xf>
    <xf numFmtId="186" fontId="13" fillId="0" borderId="44" xfId="3" applyNumberFormat="1" applyFont="1" applyFill="1" applyBorder="1" applyAlignment="1">
      <alignment horizontal="right" vertical="center"/>
    </xf>
    <xf numFmtId="0" fontId="40" fillId="0" borderId="9" xfId="6" applyFont="1" applyFill="1" applyBorder="1" applyAlignment="1">
      <alignment horizontal="center" vertical="center" shrinkToFit="1"/>
    </xf>
    <xf numFmtId="0" fontId="40" fillId="0" borderId="10" xfId="6" applyFont="1" applyFill="1" applyBorder="1" applyAlignment="1">
      <alignment horizontal="center" vertical="center" shrinkToFit="1"/>
    </xf>
    <xf numFmtId="0" fontId="40" fillId="0" borderId="11" xfId="6" applyFont="1" applyFill="1" applyBorder="1" applyAlignment="1">
      <alignment horizontal="center" vertical="center" shrinkToFit="1"/>
    </xf>
    <xf numFmtId="0" fontId="40" fillId="0" borderId="19" xfId="6" applyFont="1" applyFill="1" applyBorder="1" applyAlignment="1">
      <alignment horizontal="center" vertical="center" shrinkToFit="1"/>
    </xf>
    <xf numFmtId="187" fontId="40" fillId="0" borderId="6" xfId="6" applyNumberFormat="1" applyFont="1" applyFill="1" applyBorder="1" applyAlignment="1">
      <alignment horizontal="center" vertical="center" shrinkToFit="1"/>
    </xf>
    <xf numFmtId="187" fontId="40" fillId="0" borderId="20" xfId="6" applyNumberFormat="1" applyFont="1" applyFill="1" applyBorder="1" applyAlignment="1">
      <alignment horizontal="center" vertical="center" shrinkToFit="1"/>
    </xf>
    <xf numFmtId="187" fontId="40" fillId="0" borderId="19" xfId="6" applyNumberFormat="1" applyFont="1" applyFill="1" applyBorder="1" applyAlignment="1">
      <alignment horizontal="center" vertical="center" shrinkToFit="1"/>
    </xf>
    <xf numFmtId="0" fontId="49" fillId="0" borderId="24" xfId="6" applyFont="1" applyBorder="1" applyAlignment="1">
      <alignment horizontal="center" vertical="center"/>
    </xf>
    <xf numFmtId="0" fontId="14" fillId="0" borderId="2" xfId="0" applyFont="1" applyFill="1" applyBorder="1">
      <alignment vertical="center"/>
    </xf>
    <xf numFmtId="0" fontId="14" fillId="0" borderId="3" xfId="0" applyFont="1" applyFill="1" applyBorder="1">
      <alignment vertical="center"/>
    </xf>
    <xf numFmtId="0" fontId="14" fillId="0" borderId="3" xfId="0" applyFont="1" applyFill="1" applyBorder="1" applyAlignment="1">
      <alignment horizontal="center" vertical="center"/>
    </xf>
    <xf numFmtId="177" fontId="14" fillId="0" borderId="9" xfId="0" applyNumberFormat="1" applyFont="1" applyFill="1" applyBorder="1" applyAlignment="1">
      <alignment horizontal="center" vertical="center"/>
    </xf>
    <xf numFmtId="177" fontId="14" fillId="0" borderId="10" xfId="0" applyNumberFormat="1" applyFont="1" applyFill="1" applyBorder="1" applyAlignment="1">
      <alignment horizontal="center" vertical="center"/>
    </xf>
    <xf numFmtId="177" fontId="14" fillId="0" borderId="11" xfId="0" applyNumberFormat="1" applyFont="1" applyFill="1" applyBorder="1" applyAlignment="1">
      <alignment horizontal="center" vertical="center"/>
    </xf>
    <xf numFmtId="177" fontId="14" fillId="0" borderId="12" xfId="0" applyNumberFormat="1" applyFont="1" applyFill="1" applyBorder="1" applyAlignment="1">
      <alignment horizontal="center" vertical="center"/>
    </xf>
    <xf numFmtId="0" fontId="14" fillId="0" borderId="13" xfId="0" applyFont="1" applyFill="1" applyBorder="1">
      <alignment vertical="center"/>
    </xf>
    <xf numFmtId="0" fontId="14" fillId="0" borderId="14" xfId="0" applyFont="1" applyFill="1" applyBorder="1">
      <alignment vertical="center"/>
    </xf>
    <xf numFmtId="0" fontId="14"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178" fontId="14" fillId="0" borderId="19" xfId="3" applyNumberFormat="1" applyFont="1" applyFill="1" applyBorder="1">
      <alignment vertical="center"/>
    </xf>
    <xf numFmtId="178" fontId="14" fillId="0" borderId="6" xfId="3" applyNumberFormat="1" applyFont="1" applyFill="1" applyBorder="1">
      <alignment vertical="center"/>
    </xf>
    <xf numFmtId="178" fontId="14" fillId="0" borderId="20" xfId="3" applyNumberFormat="1" applyFont="1" applyFill="1" applyBorder="1">
      <alignment vertical="center"/>
    </xf>
    <xf numFmtId="178" fontId="14" fillId="0" borderId="7" xfId="3" applyNumberFormat="1" applyFont="1" applyFill="1" applyBorder="1">
      <alignment vertical="center"/>
    </xf>
    <xf numFmtId="178" fontId="22" fillId="0" borderId="21" xfId="3" applyNumberFormat="1" applyFont="1" applyFill="1" applyBorder="1">
      <alignment vertical="center"/>
    </xf>
    <xf numFmtId="178" fontId="22" fillId="0" borderId="5" xfId="3" applyNumberFormat="1" applyFont="1" applyFill="1" applyBorder="1">
      <alignment vertical="center"/>
    </xf>
    <xf numFmtId="178" fontId="22" fillId="0" borderId="22" xfId="3" applyNumberFormat="1" applyFont="1" applyFill="1" applyBorder="1">
      <alignment vertical="center"/>
    </xf>
    <xf numFmtId="178" fontId="22" fillId="0" borderId="0" xfId="3" applyNumberFormat="1" applyFont="1" applyFill="1" applyBorder="1">
      <alignment vertical="center"/>
    </xf>
    <xf numFmtId="178" fontId="14" fillId="0" borderId="9" xfId="3" applyNumberFormat="1" applyFont="1" applyFill="1" applyBorder="1">
      <alignment vertical="center"/>
    </xf>
    <xf numFmtId="178" fontId="14" fillId="0" borderId="10" xfId="3" applyNumberFormat="1" applyFont="1" applyFill="1" applyBorder="1">
      <alignment vertical="center"/>
    </xf>
    <xf numFmtId="178" fontId="14" fillId="0" borderId="11" xfId="3" applyNumberFormat="1" applyFont="1" applyFill="1" applyBorder="1">
      <alignment vertical="center"/>
    </xf>
    <xf numFmtId="178" fontId="14" fillId="0" borderId="25" xfId="3" applyNumberFormat="1" applyFont="1" applyFill="1" applyBorder="1">
      <alignment vertical="center"/>
    </xf>
    <xf numFmtId="0" fontId="14" fillId="0" borderId="5" xfId="0" applyFont="1" applyFill="1" applyBorder="1" applyAlignment="1">
      <alignment vertical="distributed" textRotation="255" shrinkToFit="1"/>
    </xf>
    <xf numFmtId="0" fontId="14" fillId="0" borderId="0" xfId="0" applyFont="1" applyFill="1" applyBorder="1" applyAlignment="1">
      <alignment vertical="distributed" textRotation="255" shrinkToFit="1"/>
    </xf>
    <xf numFmtId="179" fontId="56" fillId="0" borderId="28" xfId="3" applyNumberFormat="1" applyFont="1" applyFill="1" applyBorder="1" applyAlignment="1">
      <alignment vertical="center" shrinkToFit="1"/>
    </xf>
    <xf numFmtId="179" fontId="56" fillId="0" borderId="29" xfId="3" applyNumberFormat="1" applyFont="1" applyFill="1" applyBorder="1" applyAlignment="1">
      <alignment vertical="center" shrinkToFit="1"/>
    </xf>
    <xf numFmtId="179" fontId="56" fillId="0" borderId="30" xfId="3" applyNumberFormat="1" applyFont="1" applyFill="1" applyBorder="1" applyAlignment="1">
      <alignment vertical="center" shrinkToFit="1"/>
    </xf>
    <xf numFmtId="179" fontId="56" fillId="0" borderId="31" xfId="3" applyNumberFormat="1" applyFont="1" applyFill="1" applyBorder="1" applyAlignment="1">
      <alignment vertical="center" shrinkToFit="1"/>
    </xf>
    <xf numFmtId="178" fontId="22" fillId="0" borderId="33" xfId="3" applyNumberFormat="1" applyFont="1" applyFill="1" applyBorder="1">
      <alignment vertical="center"/>
    </xf>
    <xf numFmtId="178" fontId="22" fillId="0" borderId="2" xfId="3" applyNumberFormat="1" applyFont="1" applyFill="1" applyBorder="1">
      <alignment vertical="center"/>
    </xf>
    <xf numFmtId="178" fontId="22" fillId="0" borderId="34" xfId="3" applyNumberFormat="1" applyFont="1" applyFill="1" applyBorder="1">
      <alignment vertical="center"/>
    </xf>
    <xf numFmtId="178" fontId="22" fillId="0" borderId="3" xfId="3" applyNumberFormat="1" applyFont="1" applyFill="1" applyBorder="1">
      <alignment vertical="center"/>
    </xf>
    <xf numFmtId="180" fontId="22" fillId="0" borderId="28" xfId="3" applyNumberFormat="1" applyFont="1" applyFill="1" applyBorder="1">
      <alignment vertical="center"/>
    </xf>
    <xf numFmtId="180" fontId="22" fillId="0" borderId="29" xfId="3" applyNumberFormat="1" applyFont="1" applyFill="1" applyBorder="1">
      <alignment vertical="center"/>
    </xf>
    <xf numFmtId="180" fontId="22" fillId="0" borderId="30" xfId="3" applyNumberFormat="1" applyFont="1" applyFill="1" applyBorder="1">
      <alignment vertical="center"/>
    </xf>
    <xf numFmtId="180" fontId="22" fillId="0" borderId="31" xfId="3" applyNumberFormat="1" applyFont="1" applyFill="1" applyBorder="1">
      <alignment vertical="center"/>
    </xf>
    <xf numFmtId="178" fontId="14" fillId="0" borderId="33" xfId="3" applyNumberFormat="1" applyFont="1" applyFill="1" applyBorder="1">
      <alignment vertical="center"/>
    </xf>
    <xf numFmtId="178" fontId="14" fillId="0" borderId="2" xfId="3" applyNumberFormat="1" applyFont="1" applyFill="1" applyBorder="1">
      <alignment vertical="center"/>
    </xf>
    <xf numFmtId="178" fontId="14" fillId="0" borderId="34" xfId="3" applyNumberFormat="1" applyFont="1" applyFill="1" applyBorder="1">
      <alignment vertical="center"/>
    </xf>
    <xf numFmtId="178" fontId="14" fillId="0" borderId="3" xfId="3" applyNumberFormat="1" applyFont="1" applyFill="1" applyBorder="1">
      <alignment vertical="center"/>
    </xf>
    <xf numFmtId="0" fontId="14" fillId="0" borderId="6" xfId="0" applyFont="1" applyFill="1" applyBorder="1" applyAlignment="1">
      <alignment horizontal="left" vertical="center" shrinkToFit="1"/>
    </xf>
    <xf numFmtId="0" fontId="14" fillId="0" borderId="35" xfId="0" applyFont="1" applyFill="1" applyBorder="1" applyAlignment="1">
      <alignment horizontal="left" vertical="center" shrinkToFit="1"/>
    </xf>
    <xf numFmtId="178" fontId="22" fillId="0" borderId="9" xfId="3" applyNumberFormat="1" applyFont="1" applyFill="1" applyBorder="1">
      <alignment vertical="center"/>
    </xf>
    <xf numFmtId="178" fontId="22" fillId="0" borderId="10" xfId="3" applyNumberFormat="1" applyFont="1" applyFill="1" applyBorder="1">
      <alignment vertical="center"/>
    </xf>
    <xf numFmtId="178" fontId="22" fillId="0" borderId="11" xfId="3" applyNumberFormat="1" applyFont="1" applyFill="1" applyBorder="1">
      <alignment vertical="center"/>
    </xf>
    <xf numFmtId="178" fontId="22" fillId="0" borderId="25" xfId="3" applyNumberFormat="1" applyFont="1" applyFill="1" applyBorder="1">
      <alignment vertical="center"/>
    </xf>
    <xf numFmtId="178" fontId="22" fillId="0" borderId="28" xfId="3" applyNumberFormat="1" applyFont="1" applyFill="1" applyBorder="1">
      <alignment vertical="center"/>
    </xf>
    <xf numFmtId="178" fontId="22" fillId="0" borderId="29" xfId="3" applyNumberFormat="1" applyFont="1" applyFill="1" applyBorder="1">
      <alignment vertical="center"/>
    </xf>
    <xf numFmtId="178" fontId="22" fillId="0" borderId="30" xfId="3" applyNumberFormat="1" applyFont="1" applyFill="1" applyBorder="1">
      <alignment vertical="center"/>
    </xf>
    <xf numFmtId="178" fontId="22" fillId="0" borderId="31" xfId="3" applyNumberFormat="1" applyFont="1" applyFill="1" applyBorder="1">
      <alignment vertical="center"/>
    </xf>
    <xf numFmtId="178" fontId="14" fillId="0" borderId="21" xfId="3" applyNumberFormat="1" applyFont="1" applyFill="1" applyBorder="1">
      <alignment vertical="center"/>
    </xf>
    <xf numFmtId="178" fontId="14" fillId="0" borderId="5" xfId="3" applyNumberFormat="1" applyFont="1" applyFill="1" applyBorder="1">
      <alignment vertical="center"/>
    </xf>
    <xf numFmtId="178" fontId="14" fillId="0" borderId="22" xfId="3" applyNumberFormat="1" applyFont="1" applyFill="1" applyBorder="1">
      <alignment vertical="center"/>
    </xf>
    <xf numFmtId="178" fontId="14" fillId="0" borderId="0" xfId="3" applyNumberFormat="1" applyFont="1" applyFill="1" applyBorder="1">
      <alignment vertical="center"/>
    </xf>
    <xf numFmtId="0" fontId="14" fillId="0" borderId="7" xfId="0" applyFont="1" applyFill="1" applyBorder="1" applyAlignment="1">
      <alignment horizontal="left" vertical="center" shrinkToFit="1"/>
    </xf>
    <xf numFmtId="178" fontId="22" fillId="0" borderId="24" xfId="3" applyNumberFormat="1" applyFont="1" applyFill="1" applyBorder="1">
      <alignment vertical="center"/>
    </xf>
    <xf numFmtId="178" fontId="22" fillId="0" borderId="37" xfId="3" applyNumberFormat="1" applyFont="1" applyFill="1" applyBorder="1">
      <alignment vertical="center"/>
    </xf>
    <xf numFmtId="178" fontId="22" fillId="0" borderId="39" xfId="3" applyNumberFormat="1" applyFont="1" applyFill="1" applyBorder="1">
      <alignment vertical="center"/>
    </xf>
    <xf numFmtId="178" fontId="22" fillId="0" borderId="38" xfId="3" applyNumberFormat="1" applyFont="1" applyFill="1" applyBorder="1">
      <alignment vertical="center"/>
    </xf>
    <xf numFmtId="180" fontId="22" fillId="0" borderId="24" xfId="0" applyNumberFormat="1" applyFont="1" applyFill="1" applyBorder="1">
      <alignment vertical="center"/>
    </xf>
    <xf numFmtId="180" fontId="22" fillId="0" borderId="37" xfId="0" applyNumberFormat="1" applyFont="1" applyFill="1" applyBorder="1">
      <alignment vertical="center"/>
    </xf>
    <xf numFmtId="180" fontId="22" fillId="0" borderId="39" xfId="0" applyNumberFormat="1" applyFont="1" applyFill="1" applyBorder="1">
      <alignment vertical="center"/>
    </xf>
    <xf numFmtId="180" fontId="22" fillId="0" borderId="23" xfId="0" applyNumberFormat="1" applyFont="1" applyFill="1" applyBorder="1">
      <alignment vertical="center"/>
    </xf>
    <xf numFmtId="0" fontId="22" fillId="0" borderId="0" xfId="0" applyFont="1" applyFill="1" applyBorder="1" applyAlignment="1">
      <alignment horizontal="center" vertical="center" textRotation="255"/>
    </xf>
    <xf numFmtId="0" fontId="22" fillId="0" borderId="0" xfId="0" applyFont="1" applyFill="1" applyBorder="1" applyAlignment="1">
      <alignment horizontal="center" vertical="center" textRotation="255" shrinkToFit="1"/>
    </xf>
    <xf numFmtId="0" fontId="22" fillId="0" borderId="0" xfId="0" applyFont="1" applyFill="1" applyBorder="1" applyAlignment="1">
      <alignment vertical="center" shrinkToFit="1"/>
    </xf>
    <xf numFmtId="178" fontId="22" fillId="0" borderId="0" xfId="0" applyNumberFormat="1" applyFont="1" applyFill="1" applyBorder="1">
      <alignment vertical="center"/>
    </xf>
    <xf numFmtId="182" fontId="22" fillId="0" borderId="9" xfId="0" applyNumberFormat="1" applyFont="1" applyFill="1" applyBorder="1" applyAlignment="1">
      <alignment horizontal="right" vertical="center" shrinkToFit="1"/>
    </xf>
    <xf numFmtId="181" fontId="22" fillId="0" borderId="9" xfId="3" applyNumberFormat="1" applyFont="1" applyFill="1" applyBorder="1" applyAlignment="1">
      <alignment vertical="center" shrinkToFit="1"/>
    </xf>
    <xf numFmtId="181" fontId="22" fillId="0" borderId="10" xfId="3" applyNumberFormat="1" applyFont="1" applyFill="1" applyBorder="1" applyAlignment="1">
      <alignment vertical="center" shrinkToFit="1"/>
    </xf>
    <xf numFmtId="181" fontId="22" fillId="0" borderId="11" xfId="3" applyNumberFormat="1" applyFont="1" applyFill="1" applyBorder="1" applyAlignment="1">
      <alignment vertical="center" shrinkToFit="1"/>
    </xf>
    <xf numFmtId="181" fontId="22" fillId="0" borderId="12" xfId="3" applyNumberFormat="1" applyFont="1" applyFill="1" applyBorder="1" applyAlignment="1">
      <alignment vertical="center" shrinkToFit="1"/>
    </xf>
    <xf numFmtId="181" fontId="22" fillId="0" borderId="40" xfId="3" applyNumberFormat="1" applyFont="1" applyFill="1" applyBorder="1" applyAlignment="1">
      <alignment vertical="center" shrinkToFit="1"/>
    </xf>
    <xf numFmtId="181" fontId="22" fillId="0" borderId="47" xfId="3" applyNumberFormat="1" applyFont="1" applyFill="1" applyBorder="1" applyAlignment="1">
      <alignment vertical="center" shrinkToFit="1"/>
    </xf>
    <xf numFmtId="181" fontId="22" fillId="0" borderId="44" xfId="3" applyNumberFormat="1" applyFont="1" applyFill="1" applyBorder="1" applyAlignment="1">
      <alignment vertical="center" shrinkToFit="1"/>
    </xf>
    <xf numFmtId="181" fontId="22" fillId="0" borderId="48" xfId="3" applyNumberFormat="1" applyFont="1" applyFill="1" applyBorder="1" applyAlignment="1">
      <alignment vertical="center" shrinkToFit="1"/>
    </xf>
    <xf numFmtId="181" fontId="22" fillId="0" borderId="46" xfId="3" applyNumberFormat="1" applyFont="1" applyFill="1" applyBorder="1" applyAlignment="1">
      <alignment vertical="center" shrinkToFit="1"/>
    </xf>
    <xf numFmtId="181" fontId="22" fillId="0" borderId="28" xfId="3" applyNumberFormat="1" applyFont="1" applyFill="1" applyBorder="1" applyAlignment="1">
      <alignment vertical="center" shrinkToFit="1"/>
    </xf>
    <xf numFmtId="181" fontId="22" fillId="0" borderId="29" xfId="3" applyNumberFormat="1" applyFont="1" applyFill="1" applyBorder="1" applyAlignment="1">
      <alignment vertical="center" shrinkToFit="1"/>
    </xf>
    <xf numFmtId="181" fontId="22" fillId="0" borderId="30" xfId="3" applyNumberFormat="1" applyFont="1" applyFill="1" applyBorder="1" applyAlignment="1">
      <alignment vertical="center" shrinkToFit="1"/>
    </xf>
    <xf numFmtId="181" fontId="22" fillId="0" borderId="32" xfId="3" applyNumberFormat="1" applyFont="1" applyFill="1" applyBorder="1" applyAlignment="1">
      <alignment vertical="center" shrinkToFit="1"/>
    </xf>
    <xf numFmtId="182" fontId="22" fillId="0" borderId="9" xfId="0" applyNumberFormat="1" applyFont="1" applyFill="1" applyBorder="1" applyAlignment="1">
      <alignment vertical="center" shrinkToFit="1"/>
    </xf>
    <xf numFmtId="182" fontId="22" fillId="0" borderId="10" xfId="0" applyNumberFormat="1" applyFont="1" applyFill="1" applyBorder="1" applyAlignment="1">
      <alignment vertical="center" shrinkToFit="1"/>
    </xf>
    <xf numFmtId="182" fontId="22" fillId="0" borderId="11" xfId="0" applyNumberFormat="1" applyFont="1" applyFill="1" applyBorder="1" applyAlignment="1">
      <alignment vertical="center" shrinkToFit="1"/>
    </xf>
    <xf numFmtId="182" fontId="22" fillId="0" borderId="12" xfId="0" applyNumberFormat="1" applyFont="1" applyFill="1" applyBorder="1" applyAlignment="1">
      <alignment vertical="center" shrinkToFit="1"/>
    </xf>
    <xf numFmtId="182" fontId="22" fillId="0" borderId="28" xfId="0" applyNumberFormat="1" applyFont="1" applyFill="1" applyBorder="1" applyAlignment="1">
      <alignment horizontal="right" vertical="center" shrinkToFit="1"/>
    </xf>
    <xf numFmtId="182" fontId="22" fillId="0" borderId="28" xfId="0" applyNumberFormat="1" applyFont="1" applyFill="1" applyBorder="1" applyAlignment="1">
      <alignment vertical="center" shrinkToFit="1"/>
    </xf>
    <xf numFmtId="182" fontId="22" fillId="0" borderId="29" xfId="0" applyNumberFormat="1" applyFont="1" applyFill="1" applyBorder="1" applyAlignment="1">
      <alignment vertical="center" shrinkToFit="1"/>
    </xf>
    <xf numFmtId="182" fontId="22" fillId="0" borderId="30" xfId="0" applyNumberFormat="1" applyFont="1" applyFill="1" applyBorder="1" applyAlignment="1">
      <alignment vertical="center" shrinkToFit="1"/>
    </xf>
    <xf numFmtId="182" fontId="22" fillId="0" borderId="32" xfId="0" applyNumberFormat="1" applyFont="1" applyFill="1" applyBorder="1" applyAlignment="1">
      <alignment vertical="center" shrinkToFit="1"/>
    </xf>
    <xf numFmtId="41" fontId="22" fillId="0" borderId="49" xfId="0" applyNumberFormat="1" applyFont="1" applyFill="1" applyBorder="1" applyAlignment="1">
      <alignment vertical="center" shrinkToFit="1"/>
    </xf>
    <xf numFmtId="41" fontId="22" fillId="0" borderId="50" xfId="0" applyNumberFormat="1" applyFont="1" applyFill="1" applyBorder="1" applyAlignment="1">
      <alignment vertical="center" shrinkToFit="1"/>
    </xf>
    <xf numFmtId="41" fontId="22" fillId="0" borderId="51" xfId="0" applyNumberFormat="1" applyFont="1" applyFill="1" applyBorder="1" applyAlignment="1">
      <alignment vertical="center" shrinkToFit="1"/>
    </xf>
    <xf numFmtId="41" fontId="22" fillId="0" borderId="27" xfId="0" applyNumberFormat="1" applyFont="1" applyFill="1" applyBorder="1" applyAlignment="1">
      <alignment vertical="center" shrinkToFit="1"/>
    </xf>
    <xf numFmtId="41" fontId="22" fillId="0" borderId="47" xfId="0" applyNumberFormat="1" applyFont="1" applyFill="1" applyBorder="1" applyAlignment="1">
      <alignment vertical="center" shrinkToFit="1"/>
    </xf>
    <xf numFmtId="41" fontId="22" fillId="0" borderId="44" xfId="0" applyNumberFormat="1" applyFont="1" applyFill="1" applyBorder="1" applyAlignment="1">
      <alignment vertical="center" shrinkToFit="1"/>
    </xf>
    <xf numFmtId="41" fontId="22" fillId="0" borderId="48" xfId="0" applyNumberFormat="1" applyFont="1" applyFill="1" applyBorder="1" applyAlignment="1">
      <alignment vertical="center" shrinkToFit="1"/>
    </xf>
    <xf numFmtId="41" fontId="22" fillId="0" borderId="46" xfId="0" applyNumberFormat="1" applyFont="1" applyFill="1" applyBorder="1" applyAlignment="1">
      <alignment vertical="center" shrinkToFit="1"/>
    </xf>
    <xf numFmtId="178" fontId="22" fillId="0" borderId="47" xfId="3" applyNumberFormat="1" applyFont="1" applyFill="1" applyBorder="1">
      <alignment vertical="center"/>
    </xf>
    <xf numFmtId="178" fontId="22" fillId="0" borderId="44" xfId="3" applyNumberFormat="1" applyFont="1" applyFill="1" applyBorder="1">
      <alignment vertical="center"/>
    </xf>
    <xf numFmtId="178" fontId="22" fillId="0" borderId="48" xfId="3" applyNumberFormat="1" applyFont="1" applyFill="1" applyBorder="1">
      <alignment vertical="center"/>
    </xf>
    <xf numFmtId="178" fontId="22" fillId="0" borderId="45" xfId="3" applyNumberFormat="1" applyFont="1" applyFill="1" applyBorder="1">
      <alignment vertical="center"/>
    </xf>
    <xf numFmtId="182" fontId="22" fillId="0" borderId="21" xfId="0" applyNumberFormat="1" applyFont="1" applyFill="1" applyBorder="1" applyAlignment="1">
      <alignment vertical="center" shrinkToFit="1"/>
    </xf>
    <xf numFmtId="182" fontId="22" fillId="0" borderId="5" xfId="0" applyNumberFormat="1" applyFont="1" applyFill="1" applyBorder="1" applyAlignment="1">
      <alignment vertical="center" shrinkToFit="1"/>
    </xf>
    <xf numFmtId="182" fontId="22" fillId="0" borderId="22" xfId="0"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2" fontId="22" fillId="0" borderId="47" xfId="0" applyNumberFormat="1" applyFont="1" applyFill="1" applyBorder="1" applyAlignment="1">
      <alignment vertical="center" shrinkToFit="1"/>
    </xf>
    <xf numFmtId="182" fontId="22" fillId="0" borderId="44" xfId="0" applyNumberFormat="1" applyFont="1" applyFill="1" applyBorder="1" applyAlignment="1">
      <alignment vertical="center" shrinkToFit="1"/>
    </xf>
    <xf numFmtId="182" fontId="22" fillId="0" borderId="48" xfId="0" applyNumberFormat="1" applyFont="1" applyFill="1" applyBorder="1" applyAlignment="1">
      <alignment vertical="center" shrinkToFit="1"/>
    </xf>
    <xf numFmtId="182" fontId="22" fillId="0" borderId="46" xfId="0" applyNumberFormat="1" applyFont="1" applyFill="1" applyBorder="1" applyAlignment="1">
      <alignment vertical="center" shrinkToFit="1"/>
    </xf>
    <xf numFmtId="182" fontId="22" fillId="0" borderId="49" xfId="0" applyNumberFormat="1" applyFont="1" applyFill="1" applyBorder="1" applyAlignment="1">
      <alignment vertical="center" shrinkToFit="1"/>
    </xf>
    <xf numFmtId="182" fontId="22" fillId="0" borderId="50" xfId="0" applyNumberFormat="1" applyFont="1" applyFill="1" applyBorder="1" applyAlignment="1">
      <alignment vertical="center" shrinkToFit="1"/>
    </xf>
    <xf numFmtId="182" fontId="22" fillId="0" borderId="51" xfId="0" applyNumberFormat="1" applyFont="1" applyFill="1" applyBorder="1" applyAlignment="1">
      <alignment vertical="center" shrinkToFit="1"/>
    </xf>
    <xf numFmtId="182" fontId="22" fillId="0" borderId="27" xfId="0" applyNumberFormat="1" applyFont="1" applyFill="1" applyBorder="1" applyAlignment="1">
      <alignment vertical="center" shrinkToFit="1"/>
    </xf>
    <xf numFmtId="182" fontId="22" fillId="0" borderId="47" xfId="0" applyNumberFormat="1" applyFont="1" applyFill="1" applyBorder="1" applyAlignment="1">
      <alignment horizontal="right" vertical="center" shrinkToFit="1"/>
    </xf>
    <xf numFmtId="186" fontId="22" fillId="0" borderId="47" xfId="3" applyNumberFormat="1" applyFont="1" applyFill="1" applyBorder="1" applyAlignment="1">
      <alignment horizontal="right" vertical="center"/>
    </xf>
    <xf numFmtId="186" fontId="22" fillId="0" borderId="44" xfId="3" applyNumberFormat="1" applyFont="1" applyFill="1" applyBorder="1" applyAlignment="1">
      <alignment horizontal="right" vertical="center"/>
    </xf>
    <xf numFmtId="186" fontId="22" fillId="0" borderId="48" xfId="3" applyNumberFormat="1" applyFont="1" applyFill="1" applyBorder="1" applyAlignment="1">
      <alignment horizontal="right" vertical="center"/>
    </xf>
    <xf numFmtId="186" fontId="22" fillId="0" borderId="45" xfId="3" applyNumberFormat="1" applyFont="1" applyFill="1" applyBorder="1" applyAlignment="1">
      <alignment horizontal="right" vertical="center"/>
    </xf>
    <xf numFmtId="182" fontId="22" fillId="0" borderId="19" xfId="0" applyNumberFormat="1" applyFont="1" applyFill="1" applyBorder="1" applyAlignment="1">
      <alignment horizontal="right" vertical="center" shrinkToFit="1"/>
    </xf>
    <xf numFmtId="182" fontId="22" fillId="0" borderId="6" xfId="0" applyNumberFormat="1" applyFont="1" applyFill="1" applyBorder="1" applyAlignment="1">
      <alignment horizontal="right" vertical="center" shrinkToFit="1"/>
    </xf>
    <xf numFmtId="182" fontId="22" fillId="0" borderId="20" xfId="0" applyNumberFormat="1" applyFont="1" applyFill="1" applyBorder="1" applyAlignment="1">
      <alignment horizontal="right" vertical="center" shrinkToFit="1"/>
    </xf>
    <xf numFmtId="182" fontId="22" fillId="0" borderId="8" xfId="0" applyNumberFormat="1" applyFont="1" applyFill="1" applyBorder="1" applyAlignment="1">
      <alignment horizontal="right" vertical="center" shrinkToFit="1"/>
    </xf>
    <xf numFmtId="0" fontId="22" fillId="0" borderId="0" xfId="0" applyFont="1" applyFill="1">
      <alignment vertical="center"/>
    </xf>
    <xf numFmtId="0" fontId="21" fillId="0" borderId="4" xfId="0" applyFont="1" applyFill="1" applyBorder="1" applyAlignment="1">
      <alignment horizontal="center" vertical="center"/>
    </xf>
    <xf numFmtId="0" fontId="21" fillId="0" borderId="57" xfId="0" applyFont="1" applyFill="1" applyBorder="1" applyAlignment="1">
      <alignment horizontal="center" vertical="center"/>
    </xf>
    <xf numFmtId="178" fontId="13" fillId="0" borderId="12" xfId="3" applyNumberFormat="1" applyFont="1" applyFill="1" applyBorder="1">
      <alignment vertical="center"/>
    </xf>
    <xf numFmtId="178" fontId="13" fillId="0" borderId="46" xfId="3" applyNumberFormat="1" applyFont="1" applyFill="1" applyBorder="1">
      <alignment vertical="center"/>
    </xf>
    <xf numFmtId="178" fontId="13" fillId="0" borderId="32" xfId="3" applyNumberFormat="1" applyFont="1" applyFill="1" applyBorder="1">
      <alignment vertical="center"/>
    </xf>
    <xf numFmtId="178" fontId="21" fillId="0" borderId="1" xfId="3" applyNumberFormat="1" applyFont="1" applyFill="1" applyBorder="1">
      <alignment vertical="center"/>
    </xf>
    <xf numFmtId="178" fontId="13" fillId="0" borderId="40" xfId="3" applyNumberFormat="1" applyFont="1" applyFill="1" applyBorder="1">
      <alignment vertical="center"/>
    </xf>
    <xf numFmtId="178" fontId="13" fillId="0" borderId="41" xfId="3" applyNumberFormat="1" applyFont="1" applyFill="1" applyBorder="1">
      <alignment vertical="center"/>
    </xf>
    <xf numFmtId="178" fontId="13" fillId="0" borderId="42" xfId="3" applyNumberFormat="1" applyFont="1" applyFill="1" applyBorder="1">
      <alignment vertical="center"/>
    </xf>
    <xf numFmtId="178" fontId="13" fillId="0" borderId="43" xfId="3" applyNumberFormat="1" applyFont="1" applyFill="1" applyBorder="1">
      <alignment vertical="center"/>
    </xf>
    <xf numFmtId="178" fontId="13" fillId="0" borderId="60" xfId="3" applyNumberFormat="1" applyFont="1" applyFill="1" applyBorder="1">
      <alignment vertical="center"/>
    </xf>
    <xf numFmtId="178" fontId="13" fillId="0" borderId="19" xfId="3" applyNumberFormat="1" applyFont="1" applyFill="1" applyBorder="1">
      <alignment vertical="center"/>
    </xf>
    <xf numFmtId="178" fontId="13" fillId="0" borderId="6" xfId="3" applyNumberFormat="1" applyFont="1" applyFill="1" applyBorder="1">
      <alignment vertical="center"/>
    </xf>
    <xf numFmtId="178" fontId="13" fillId="0" borderId="20" xfId="3" applyNumberFormat="1" applyFont="1" applyFill="1" applyBorder="1">
      <alignment vertical="center"/>
    </xf>
    <xf numFmtId="178" fontId="13" fillId="0" borderId="8" xfId="3" applyNumberFormat="1" applyFont="1" applyFill="1" applyBorder="1">
      <alignment vertical="center"/>
    </xf>
    <xf numFmtId="178" fontId="13" fillId="0" borderId="7" xfId="3" applyNumberFormat="1" applyFont="1" applyFill="1" applyBorder="1">
      <alignment vertical="center"/>
    </xf>
    <xf numFmtId="178" fontId="21" fillId="0" borderId="4" xfId="3" applyNumberFormat="1" applyFont="1" applyFill="1" applyBorder="1">
      <alignment vertical="center"/>
    </xf>
    <xf numFmtId="178" fontId="21" fillId="0" borderId="24" xfId="3" applyNumberFormat="1" applyFont="1" applyFill="1" applyBorder="1">
      <alignment vertical="center"/>
    </xf>
    <xf numFmtId="178" fontId="21" fillId="0" borderId="37" xfId="3" applyNumberFormat="1" applyFont="1" applyFill="1" applyBorder="1">
      <alignment vertical="center"/>
    </xf>
    <xf numFmtId="178" fontId="21" fillId="0" borderId="39" xfId="3" applyNumberFormat="1" applyFont="1" applyFill="1" applyBorder="1">
      <alignment vertical="center"/>
    </xf>
    <xf numFmtId="178" fontId="21" fillId="0" borderId="23" xfId="3" applyNumberFormat="1" applyFont="1" applyFill="1" applyBorder="1">
      <alignment vertical="center"/>
    </xf>
    <xf numFmtId="178" fontId="21" fillId="0" borderId="38" xfId="3" applyNumberFormat="1" applyFont="1" applyFill="1" applyBorder="1">
      <alignment vertical="center"/>
    </xf>
    <xf numFmtId="178" fontId="21" fillId="0" borderId="40" xfId="3" applyNumberFormat="1" applyFont="1" applyFill="1" applyBorder="1">
      <alignment vertical="center"/>
    </xf>
    <xf numFmtId="178" fontId="21" fillId="0" borderId="41" xfId="3" applyNumberFormat="1" applyFont="1" applyFill="1" applyBorder="1">
      <alignment vertical="center"/>
    </xf>
    <xf numFmtId="178" fontId="21" fillId="0" borderId="42" xfId="3" applyNumberFormat="1" applyFont="1" applyFill="1" applyBorder="1">
      <alignment vertical="center"/>
    </xf>
    <xf numFmtId="178" fontId="21" fillId="0" borderId="43" xfId="3" applyNumberFormat="1" applyFont="1" applyFill="1" applyBorder="1">
      <alignment vertical="center"/>
    </xf>
    <xf numFmtId="178" fontId="21" fillId="0" borderId="60" xfId="3" applyNumberFormat="1" applyFont="1" applyFill="1" applyBorder="1">
      <alignment vertical="center"/>
    </xf>
    <xf numFmtId="178" fontId="13" fillId="0" borderId="49" xfId="3" applyNumberFormat="1" applyFont="1" applyFill="1" applyBorder="1">
      <alignment vertical="center"/>
    </xf>
    <xf numFmtId="178" fontId="13" fillId="0" borderId="50" xfId="3" applyNumberFormat="1" applyFont="1" applyFill="1" applyBorder="1">
      <alignment vertical="center"/>
    </xf>
    <xf numFmtId="178" fontId="13" fillId="0" borderId="51" xfId="3" applyNumberFormat="1" applyFont="1" applyFill="1" applyBorder="1">
      <alignment vertical="center"/>
    </xf>
    <xf numFmtId="178" fontId="13" fillId="0" borderId="27" xfId="3" applyNumberFormat="1" applyFont="1" applyFill="1" applyBorder="1">
      <alignment vertical="center"/>
    </xf>
    <xf numFmtId="178" fontId="13" fillId="0" borderId="56" xfId="3" applyNumberFormat="1" applyFont="1" applyFill="1" applyBorder="1">
      <alignment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textRotation="255" shrinkToFit="1"/>
    </xf>
    <xf numFmtId="0" fontId="13" fillId="0" borderId="0" xfId="0" applyFont="1" applyFill="1" applyBorder="1" applyAlignment="1">
      <alignment vertical="center" shrinkToFit="1"/>
    </xf>
    <xf numFmtId="178" fontId="13" fillId="0" borderId="0" xfId="0" applyNumberFormat="1" applyFont="1" applyFill="1" applyBorder="1">
      <alignment vertical="center"/>
    </xf>
    <xf numFmtId="178" fontId="10" fillId="0" borderId="0" xfId="0" applyNumberFormat="1" applyFont="1" applyFill="1" applyBorder="1">
      <alignment vertical="center"/>
    </xf>
    <xf numFmtId="178" fontId="13" fillId="0" borderId="9" xfId="0" applyNumberFormat="1" applyFont="1" applyFill="1" applyBorder="1" applyAlignment="1">
      <alignment vertical="center"/>
    </xf>
    <xf numFmtId="178" fontId="13" fillId="0" borderId="10" xfId="0" applyNumberFormat="1" applyFont="1" applyFill="1" applyBorder="1" applyAlignment="1">
      <alignment vertical="center"/>
    </xf>
    <xf numFmtId="178" fontId="13" fillId="0" borderId="11" xfId="0" applyNumberFormat="1" applyFont="1" applyFill="1" applyBorder="1" applyAlignment="1">
      <alignment vertical="center"/>
    </xf>
    <xf numFmtId="178" fontId="13" fillId="0" borderId="12" xfId="0" applyNumberFormat="1" applyFont="1" applyFill="1" applyBorder="1" applyAlignment="1">
      <alignment vertical="center"/>
    </xf>
    <xf numFmtId="178" fontId="13" fillId="0" borderId="47" xfId="0" applyNumberFormat="1" applyFont="1" applyFill="1" applyBorder="1" applyAlignment="1">
      <alignment vertical="center"/>
    </xf>
    <xf numFmtId="178" fontId="13" fillId="0" borderId="44" xfId="0" applyNumberFormat="1" applyFont="1" applyFill="1" applyBorder="1" applyAlignment="1">
      <alignment vertical="center"/>
    </xf>
    <xf numFmtId="178" fontId="13" fillId="0" borderId="48" xfId="0" applyNumberFormat="1" applyFont="1" applyFill="1" applyBorder="1" applyAlignment="1">
      <alignment vertical="center"/>
    </xf>
    <xf numFmtId="178" fontId="13" fillId="0" borderId="46" xfId="0" applyNumberFormat="1" applyFont="1" applyFill="1" applyBorder="1" applyAlignment="1">
      <alignment vertical="center"/>
    </xf>
    <xf numFmtId="178" fontId="13" fillId="0" borderId="49" xfId="0" applyNumberFormat="1" applyFont="1" applyFill="1" applyBorder="1" applyAlignment="1">
      <alignment vertical="center"/>
    </xf>
    <xf numFmtId="178" fontId="13" fillId="0" borderId="50" xfId="0" applyNumberFormat="1" applyFont="1" applyFill="1" applyBorder="1" applyAlignment="1">
      <alignment vertical="center"/>
    </xf>
    <xf numFmtId="178" fontId="13" fillId="0" borderId="51" xfId="0" applyNumberFormat="1" applyFont="1" applyFill="1" applyBorder="1" applyAlignment="1">
      <alignment vertical="center"/>
    </xf>
    <xf numFmtId="178" fontId="13" fillId="0" borderId="27" xfId="0" applyNumberFormat="1" applyFont="1" applyFill="1" applyBorder="1" applyAlignment="1">
      <alignment vertical="center"/>
    </xf>
    <xf numFmtId="178" fontId="13" fillId="0" borderId="28" xfId="0" applyNumberFormat="1" applyFont="1" applyFill="1" applyBorder="1" applyAlignment="1">
      <alignment vertical="center"/>
    </xf>
    <xf numFmtId="178" fontId="13" fillId="0" borderId="29" xfId="0" applyNumberFormat="1" applyFont="1" applyFill="1" applyBorder="1" applyAlignment="1">
      <alignment vertical="center"/>
    </xf>
    <xf numFmtId="178" fontId="13" fillId="0" borderId="30" xfId="0" applyNumberFormat="1" applyFont="1" applyFill="1" applyBorder="1" applyAlignment="1">
      <alignment vertical="center"/>
    </xf>
    <xf numFmtId="178" fontId="21" fillId="0" borderId="24" xfId="0" applyNumberFormat="1" applyFont="1" applyFill="1" applyBorder="1" applyAlignment="1">
      <alignment vertical="center"/>
    </xf>
    <xf numFmtId="178" fontId="21" fillId="0" borderId="37" xfId="0" applyNumberFormat="1" applyFont="1" applyFill="1" applyBorder="1" applyAlignment="1">
      <alignment vertical="center"/>
    </xf>
    <xf numFmtId="178" fontId="21" fillId="0" borderId="39" xfId="0" applyNumberFormat="1" applyFont="1" applyFill="1" applyBorder="1" applyAlignment="1">
      <alignment vertical="center"/>
    </xf>
    <xf numFmtId="178" fontId="21" fillId="0" borderId="23" xfId="0" applyNumberFormat="1" applyFont="1" applyFill="1" applyBorder="1" applyAlignment="1">
      <alignment vertical="center"/>
    </xf>
    <xf numFmtId="178" fontId="41" fillId="0" borderId="47" xfId="0" applyNumberFormat="1" applyFont="1" applyFill="1" applyBorder="1" applyAlignment="1">
      <alignment vertical="center"/>
    </xf>
    <xf numFmtId="178" fontId="41" fillId="0" borderId="44" xfId="0" applyNumberFormat="1" applyFont="1" applyFill="1" applyBorder="1" applyAlignment="1">
      <alignment vertical="center"/>
    </xf>
    <xf numFmtId="178" fontId="41" fillId="0" borderId="48" xfId="0" applyNumberFormat="1" applyFont="1" applyFill="1" applyBorder="1" applyAlignment="1">
      <alignment vertical="center"/>
    </xf>
    <xf numFmtId="178" fontId="41" fillId="0" borderId="46" xfId="0" applyNumberFormat="1" applyFont="1" applyFill="1" applyBorder="1" applyAlignment="1">
      <alignment vertical="center"/>
    </xf>
    <xf numFmtId="178" fontId="13" fillId="4" borderId="28" xfId="0" applyNumberFormat="1" applyFont="1" applyFill="1" applyBorder="1" applyAlignment="1">
      <alignment vertical="center"/>
    </xf>
    <xf numFmtId="178" fontId="13" fillId="4" borderId="29" xfId="0" applyNumberFormat="1" applyFont="1" applyFill="1" applyBorder="1" applyAlignment="1">
      <alignment vertical="center"/>
    </xf>
    <xf numFmtId="178" fontId="13" fillId="4" borderId="30" xfId="0" applyNumberFormat="1" applyFont="1" applyFill="1" applyBorder="1" applyAlignment="1">
      <alignment vertical="center"/>
    </xf>
    <xf numFmtId="178" fontId="13" fillId="4" borderId="32" xfId="0" applyNumberFormat="1" applyFont="1" applyFill="1" applyBorder="1" applyAlignment="1">
      <alignment vertical="center"/>
    </xf>
    <xf numFmtId="178" fontId="13" fillId="4" borderId="49" xfId="0" applyNumberFormat="1" applyFont="1" applyFill="1" applyBorder="1" applyAlignment="1">
      <alignment vertical="center"/>
    </xf>
    <xf numFmtId="178" fontId="13" fillId="4" borderId="21" xfId="0" applyNumberFormat="1" applyFont="1" applyFill="1" applyBorder="1" applyAlignment="1">
      <alignment vertical="center"/>
    </xf>
    <xf numFmtId="178" fontId="13" fillId="4" borderId="5" xfId="0" applyNumberFormat="1" applyFont="1" applyFill="1" applyBorder="1" applyAlignment="1">
      <alignment vertical="center"/>
    </xf>
    <xf numFmtId="178" fontId="13" fillId="4" borderId="22" xfId="0" applyNumberFormat="1" applyFont="1" applyFill="1" applyBorder="1" applyAlignment="1">
      <alignment vertical="center"/>
    </xf>
    <xf numFmtId="178" fontId="13" fillId="4" borderId="1" xfId="0" applyNumberFormat="1" applyFont="1" applyFill="1" applyBorder="1" applyAlignment="1">
      <alignment vertical="center"/>
    </xf>
    <xf numFmtId="0" fontId="10" fillId="4" borderId="5" xfId="0" applyFont="1" applyFill="1" applyBorder="1" applyAlignment="1">
      <alignment vertical="center" shrinkToFit="1"/>
    </xf>
    <xf numFmtId="0" fontId="57" fillId="0" borderId="5" xfId="0" applyFont="1" applyFill="1" applyBorder="1" applyAlignment="1">
      <alignment horizontal="center" vertical="center" shrinkToFit="1"/>
    </xf>
    <xf numFmtId="178" fontId="13" fillId="0" borderId="32" xfId="0" applyNumberFormat="1" applyFont="1" applyFill="1" applyBorder="1" applyAlignment="1">
      <alignment vertical="center"/>
    </xf>
    <xf numFmtId="178" fontId="21" fillId="0" borderId="19" xfId="0" applyNumberFormat="1" applyFont="1" applyFill="1" applyBorder="1" applyAlignment="1">
      <alignment vertical="center"/>
    </xf>
    <xf numFmtId="178" fontId="21" fillId="0" borderId="6" xfId="0" applyNumberFormat="1" applyFont="1" applyFill="1" applyBorder="1" applyAlignment="1">
      <alignment vertical="center"/>
    </xf>
    <xf numFmtId="178" fontId="21" fillId="0" borderId="20" xfId="0" applyNumberFormat="1" applyFont="1" applyFill="1" applyBorder="1" applyAlignment="1">
      <alignment vertical="center"/>
    </xf>
    <xf numFmtId="178" fontId="21" fillId="0" borderId="8" xfId="0" applyNumberFormat="1" applyFont="1" applyFill="1" applyBorder="1" applyAlignment="1">
      <alignment vertical="center"/>
    </xf>
    <xf numFmtId="178" fontId="21" fillId="0" borderId="21" xfId="0" applyNumberFormat="1" applyFont="1" applyFill="1" applyBorder="1" applyAlignment="1">
      <alignment vertical="center"/>
    </xf>
    <xf numFmtId="178" fontId="21" fillId="0" borderId="5" xfId="0" applyNumberFormat="1" applyFont="1" applyFill="1" applyBorder="1" applyAlignment="1">
      <alignment vertical="center"/>
    </xf>
    <xf numFmtId="178" fontId="21" fillId="0" borderId="22" xfId="0" applyNumberFormat="1" applyFont="1" applyFill="1" applyBorder="1" applyAlignment="1">
      <alignment vertical="center"/>
    </xf>
    <xf numFmtId="178" fontId="21" fillId="0" borderId="1" xfId="0" applyNumberFormat="1" applyFont="1" applyFill="1" applyBorder="1" applyAlignment="1">
      <alignment vertical="center"/>
    </xf>
    <xf numFmtId="0" fontId="39" fillId="0" borderId="0" xfId="0" applyFont="1" applyFill="1" applyAlignment="1"/>
    <xf numFmtId="0" fontId="19" fillId="0" borderId="0" xfId="0" applyFont="1" applyFill="1" applyAlignment="1"/>
    <xf numFmtId="0" fontId="21" fillId="0" borderId="2" xfId="0" applyFont="1" applyFill="1" applyBorder="1" applyAlignment="1">
      <alignment horizontal="center" vertical="center"/>
    </xf>
    <xf numFmtId="177" fontId="21" fillId="0" borderId="25" xfId="0" applyNumberFormat="1" applyFont="1" applyFill="1" applyBorder="1" applyAlignment="1">
      <alignment horizontal="center" vertical="center"/>
    </xf>
    <xf numFmtId="0" fontId="21" fillId="0" borderId="13" xfId="0" applyFont="1" applyFill="1" applyBorder="1" applyAlignment="1">
      <alignment horizontal="center" vertical="center"/>
    </xf>
    <xf numFmtId="0" fontId="39" fillId="0" borderId="5" xfId="0" applyFont="1" applyFill="1" applyBorder="1">
      <alignment vertical="center"/>
    </xf>
    <xf numFmtId="0" fontId="21" fillId="0" borderId="0" xfId="0" applyFont="1" applyFill="1" applyBorder="1">
      <alignment vertical="center"/>
    </xf>
    <xf numFmtId="178" fontId="21" fillId="0" borderId="19" xfId="0" applyNumberFormat="1" applyFont="1" applyFill="1" applyBorder="1">
      <alignment vertical="center"/>
    </xf>
    <xf numFmtId="178" fontId="21" fillId="0" borderId="6" xfId="0" applyNumberFormat="1" applyFont="1" applyFill="1" applyBorder="1">
      <alignment vertical="center"/>
    </xf>
    <xf numFmtId="178" fontId="21" fillId="0" borderId="20" xfId="0" applyNumberFormat="1" applyFont="1" applyFill="1" applyBorder="1">
      <alignment vertical="center"/>
    </xf>
    <xf numFmtId="178" fontId="21" fillId="0" borderId="8" xfId="0" applyNumberFormat="1" applyFont="1" applyFill="1" applyBorder="1">
      <alignment vertical="center"/>
    </xf>
    <xf numFmtId="0" fontId="13" fillId="0" borderId="21" xfId="0" applyFont="1" applyFill="1" applyBorder="1">
      <alignment vertical="center"/>
    </xf>
    <xf numFmtId="0" fontId="30" fillId="2" borderId="10" xfId="0" applyFont="1" applyFill="1" applyBorder="1" applyAlignment="1" applyProtection="1">
      <alignment horizontal="center" vertical="center" shrinkToFit="1"/>
      <protection locked="0"/>
    </xf>
    <xf numFmtId="0" fontId="10" fillId="0" borderId="12" xfId="0" applyFont="1" applyFill="1" applyBorder="1" applyAlignment="1">
      <alignment vertical="center" shrinkToFit="1"/>
    </xf>
    <xf numFmtId="178" fontId="13" fillId="2" borderId="21" xfId="0" applyNumberFormat="1" applyFont="1" applyFill="1" applyBorder="1" applyProtection="1">
      <alignment vertical="center"/>
      <protection locked="0"/>
    </xf>
    <xf numFmtId="178" fontId="13" fillId="2" borderId="5" xfId="0" applyNumberFormat="1" applyFont="1" applyFill="1" applyBorder="1" applyProtection="1">
      <alignment vertical="center"/>
      <protection locked="0"/>
    </xf>
    <xf numFmtId="178" fontId="13" fillId="2" borderId="22" xfId="0" applyNumberFormat="1" applyFont="1" applyFill="1" applyBorder="1" applyProtection="1">
      <alignment vertical="center"/>
      <protection locked="0"/>
    </xf>
    <xf numFmtId="178" fontId="13" fillId="2" borderId="1" xfId="0" applyNumberFormat="1" applyFont="1" applyFill="1" applyBorder="1" applyProtection="1">
      <alignment vertical="center"/>
      <protection locked="0"/>
    </xf>
    <xf numFmtId="0" fontId="30" fillId="2" borderId="44" xfId="0" applyFont="1" applyFill="1" applyBorder="1" applyAlignment="1" applyProtection="1">
      <alignment horizontal="center" vertical="center" shrinkToFit="1"/>
      <protection locked="0"/>
    </xf>
    <xf numFmtId="0" fontId="10" fillId="0" borderId="46" xfId="0" applyFont="1" applyFill="1" applyBorder="1" applyAlignment="1">
      <alignment vertical="center" shrinkToFit="1"/>
    </xf>
    <xf numFmtId="178" fontId="13" fillId="2" borderId="47" xfId="0" applyNumberFormat="1" applyFont="1" applyFill="1" applyBorder="1" applyProtection="1">
      <alignment vertical="center"/>
      <protection locked="0"/>
    </xf>
    <xf numFmtId="178" fontId="13" fillId="2" borderId="44" xfId="0" applyNumberFormat="1" applyFont="1" applyFill="1" applyBorder="1" applyProtection="1">
      <alignment vertical="center"/>
      <protection locked="0"/>
    </xf>
    <xf numFmtId="178" fontId="13" fillId="2" borderId="48" xfId="0" applyNumberFormat="1" applyFont="1" applyFill="1" applyBorder="1" applyProtection="1">
      <alignment vertical="center"/>
      <protection locked="0"/>
    </xf>
    <xf numFmtId="178" fontId="13" fillId="2" borderId="46" xfId="0" applyNumberFormat="1" applyFont="1" applyFill="1" applyBorder="1" applyProtection="1">
      <alignment vertical="center"/>
      <protection locked="0"/>
    </xf>
    <xf numFmtId="0" fontId="13" fillId="0" borderId="19" xfId="0" applyFont="1" applyFill="1" applyBorder="1">
      <alignment vertical="center"/>
    </xf>
    <xf numFmtId="0" fontId="30" fillId="2" borderId="29" xfId="0" applyFont="1" applyFill="1" applyBorder="1" applyAlignment="1" applyProtection="1">
      <alignment horizontal="center" vertical="center" shrinkToFit="1"/>
      <protection locked="0"/>
    </xf>
    <xf numFmtId="0" fontId="10" fillId="0" borderId="32" xfId="0" applyFont="1" applyFill="1" applyBorder="1" applyAlignment="1">
      <alignment vertical="center" shrinkToFit="1"/>
    </xf>
    <xf numFmtId="178" fontId="13" fillId="2" borderId="19" xfId="0" applyNumberFormat="1" applyFont="1" applyFill="1" applyBorder="1" applyProtection="1">
      <alignment vertical="center"/>
      <protection locked="0"/>
    </xf>
    <xf numFmtId="178" fontId="13" fillId="2" borderId="6" xfId="0" applyNumberFormat="1" applyFont="1" applyFill="1" applyBorder="1" applyProtection="1">
      <alignment vertical="center"/>
      <protection locked="0"/>
    </xf>
    <xf numFmtId="178" fontId="13" fillId="2" borderId="20" xfId="0" applyNumberFormat="1" applyFont="1" applyFill="1" applyBorder="1" applyProtection="1">
      <alignment vertical="center"/>
      <protection locked="0"/>
    </xf>
    <xf numFmtId="178" fontId="13" fillId="2" borderId="8" xfId="0" applyNumberFormat="1" applyFont="1" applyFill="1" applyBorder="1" applyProtection="1">
      <alignment vertical="center"/>
      <protection locked="0"/>
    </xf>
    <xf numFmtId="0" fontId="13" fillId="0" borderId="0" xfId="0" applyFont="1" applyFill="1" applyAlignment="1">
      <alignment vertical="center" shrinkToFit="1"/>
    </xf>
    <xf numFmtId="0" fontId="39" fillId="0" borderId="2" xfId="0" applyFont="1" applyFill="1" applyBorder="1">
      <alignment vertical="center"/>
    </xf>
    <xf numFmtId="0" fontId="21" fillId="0" borderId="3" xfId="0" applyFont="1" applyFill="1" applyBorder="1" applyAlignment="1">
      <alignment vertical="center" shrinkToFit="1"/>
    </xf>
    <xf numFmtId="178" fontId="21" fillId="0" borderId="33" xfId="0" applyNumberFormat="1" applyFont="1" applyFill="1" applyBorder="1">
      <alignment vertical="center"/>
    </xf>
    <xf numFmtId="178" fontId="21" fillId="0" borderId="2" xfId="0" applyNumberFormat="1" applyFont="1" applyFill="1" applyBorder="1">
      <alignment vertical="center"/>
    </xf>
    <xf numFmtId="178" fontId="21" fillId="0" borderId="34" xfId="0" applyNumberFormat="1" applyFont="1" applyFill="1" applyBorder="1">
      <alignment vertical="center"/>
    </xf>
    <xf numFmtId="178" fontId="21" fillId="0" borderId="4" xfId="0" applyNumberFormat="1" applyFont="1" applyFill="1" applyBorder="1">
      <alignment vertical="center"/>
    </xf>
    <xf numFmtId="178" fontId="13" fillId="2" borderId="9" xfId="0" applyNumberFormat="1" applyFont="1" applyFill="1" applyBorder="1" applyProtection="1">
      <alignment vertical="center"/>
      <protection locked="0"/>
    </xf>
    <xf numFmtId="178" fontId="13" fillId="2" borderId="10" xfId="0" applyNumberFormat="1" applyFont="1" applyFill="1" applyBorder="1" applyProtection="1">
      <alignment vertical="center"/>
      <protection locked="0"/>
    </xf>
    <xf numFmtId="178" fontId="13" fillId="2" borderId="11" xfId="0" applyNumberFormat="1" applyFont="1" applyFill="1" applyBorder="1" applyProtection="1">
      <alignment vertical="center"/>
      <protection locked="0"/>
    </xf>
    <xf numFmtId="178" fontId="13" fillId="2" borderId="12" xfId="0" applyNumberFormat="1" applyFont="1" applyFill="1" applyBorder="1" applyProtection="1">
      <alignment vertical="center"/>
      <protection locked="0"/>
    </xf>
    <xf numFmtId="178" fontId="13" fillId="2" borderId="49" xfId="0" applyNumberFormat="1" applyFont="1" applyFill="1" applyBorder="1" applyProtection="1">
      <alignment vertical="center"/>
      <protection locked="0"/>
    </xf>
    <xf numFmtId="178" fontId="13" fillId="2" borderId="50" xfId="0" applyNumberFormat="1" applyFont="1" applyFill="1" applyBorder="1" applyProtection="1">
      <alignment vertical="center"/>
      <protection locked="0"/>
    </xf>
    <xf numFmtId="178" fontId="13" fillId="2" borderId="51" xfId="0" applyNumberFormat="1" applyFont="1" applyFill="1" applyBorder="1" applyProtection="1">
      <alignment vertical="center"/>
      <protection locked="0"/>
    </xf>
    <xf numFmtId="178" fontId="13" fillId="2" borderId="27" xfId="0" applyNumberFormat="1" applyFont="1" applyFill="1" applyBorder="1" applyProtection="1">
      <alignment vertical="center"/>
      <protection locked="0"/>
    </xf>
    <xf numFmtId="178" fontId="13" fillId="2" borderId="49" xfId="0" applyNumberFormat="1" applyFont="1" applyFill="1" applyBorder="1" applyAlignment="1" applyProtection="1">
      <alignment horizontal="right" vertical="center"/>
      <protection locked="0"/>
    </xf>
    <xf numFmtId="178" fontId="13" fillId="2" borderId="50" xfId="0" applyNumberFormat="1" applyFont="1" applyFill="1" applyBorder="1" applyAlignment="1" applyProtection="1">
      <alignment horizontal="right" vertical="center"/>
      <protection locked="0"/>
    </xf>
    <xf numFmtId="178" fontId="13" fillId="2" borderId="30" xfId="0" applyNumberFormat="1" applyFont="1" applyFill="1" applyBorder="1" applyAlignment="1" applyProtection="1">
      <alignment horizontal="right" vertical="center"/>
      <protection locked="0"/>
    </xf>
    <xf numFmtId="178" fontId="13" fillId="2" borderId="27" xfId="0" applyNumberFormat="1" applyFont="1" applyFill="1" applyBorder="1" applyAlignment="1" applyProtection="1">
      <alignment horizontal="right" vertical="center"/>
      <protection locked="0"/>
    </xf>
    <xf numFmtId="178" fontId="13" fillId="2" borderId="24" xfId="0" applyNumberFormat="1" applyFont="1" applyFill="1" applyBorder="1" applyProtection="1">
      <alignment vertical="center"/>
      <protection locked="0"/>
    </xf>
    <xf numFmtId="178" fontId="13" fillId="2" borderId="37" xfId="0" applyNumberFormat="1" applyFont="1" applyFill="1" applyBorder="1" applyProtection="1">
      <alignment vertical="center"/>
      <protection locked="0"/>
    </xf>
    <xf numFmtId="178" fontId="13" fillId="2" borderId="39" xfId="0" applyNumberFormat="1" applyFont="1" applyFill="1" applyBorder="1" applyProtection="1">
      <alignment vertical="center"/>
      <protection locked="0"/>
    </xf>
    <xf numFmtId="178" fontId="13" fillId="2" borderId="23" xfId="0" applyNumberFormat="1" applyFont="1" applyFill="1" applyBorder="1" applyProtection="1">
      <alignment vertical="center"/>
      <protection locked="0"/>
    </xf>
    <xf numFmtId="0" fontId="39" fillId="0" borderId="0" xfId="0" applyFont="1" applyFill="1" applyBorder="1" applyAlignment="1">
      <alignment horizontal="left"/>
    </xf>
    <xf numFmtId="0" fontId="13" fillId="0" borderId="0" xfId="0" applyFont="1" applyFill="1" applyBorder="1" applyAlignment="1">
      <alignment horizontal="left" vertical="center" shrinkToFit="1"/>
    </xf>
    <xf numFmtId="0" fontId="10" fillId="0" borderId="2" xfId="0" applyFont="1" applyFill="1" applyBorder="1">
      <alignment vertical="center"/>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178" fontId="13" fillId="0" borderId="33" xfId="0" applyNumberFormat="1" applyFont="1" applyFill="1" applyBorder="1">
      <alignment vertical="center"/>
    </xf>
    <xf numFmtId="178" fontId="13" fillId="0" borderId="2" xfId="0" applyNumberFormat="1" applyFont="1" applyFill="1" applyBorder="1">
      <alignment vertical="center"/>
    </xf>
    <xf numFmtId="178" fontId="13" fillId="0" borderId="34" xfId="0" applyNumberFormat="1" applyFont="1" applyFill="1" applyBorder="1">
      <alignment vertical="center"/>
    </xf>
    <xf numFmtId="0" fontId="13" fillId="0" borderId="52" xfId="0" applyFont="1" applyFill="1" applyBorder="1">
      <alignment vertical="center"/>
    </xf>
    <xf numFmtId="179" fontId="54" fillId="0" borderId="28" xfId="1" applyNumberFormat="1" applyFont="1" applyFill="1" applyBorder="1" applyAlignment="1">
      <alignment vertical="center" shrinkToFit="1"/>
    </xf>
    <xf numFmtId="179" fontId="54" fillId="0" borderId="29" xfId="1" applyNumberFormat="1" applyFont="1" applyFill="1" applyBorder="1" applyAlignment="1">
      <alignment vertical="center" shrinkToFit="1"/>
    </xf>
    <xf numFmtId="179" fontId="54" fillId="0" borderId="30" xfId="1" applyNumberFormat="1" applyFont="1" applyFill="1" applyBorder="1" applyAlignment="1">
      <alignment vertical="center" shrinkToFit="1"/>
    </xf>
    <xf numFmtId="0" fontId="39" fillId="0" borderId="0" xfId="0" applyFont="1" applyFill="1" applyBorder="1" applyAlignment="1"/>
    <xf numFmtId="0" fontId="13" fillId="0" borderId="0" xfId="0" applyFont="1" applyFill="1" applyBorder="1">
      <alignment vertical="center"/>
    </xf>
    <xf numFmtId="178" fontId="13" fillId="2" borderId="28" xfId="0" applyNumberFormat="1" applyFont="1" applyFill="1" applyBorder="1" applyProtection="1">
      <alignment vertical="center"/>
      <protection locked="0"/>
    </xf>
    <xf numFmtId="178" fontId="13" fillId="2" borderId="29" xfId="0" applyNumberFormat="1" applyFont="1" applyFill="1" applyBorder="1" applyProtection="1">
      <alignment vertical="center"/>
      <protection locked="0"/>
    </xf>
    <xf numFmtId="178" fontId="13" fillId="2" borderId="30" xfId="0" applyNumberFormat="1" applyFont="1" applyFill="1" applyBorder="1" applyProtection="1">
      <alignment vertical="center"/>
      <protection locked="0"/>
    </xf>
    <xf numFmtId="178" fontId="13" fillId="2" borderId="32" xfId="0" applyNumberFormat="1" applyFont="1" applyFill="1" applyBorder="1" applyProtection="1">
      <alignment vertical="center"/>
      <protection locked="0"/>
    </xf>
    <xf numFmtId="0" fontId="21" fillId="0" borderId="21" xfId="0" applyFont="1" applyFill="1" applyBorder="1">
      <alignment vertical="center"/>
    </xf>
    <xf numFmtId="178" fontId="21" fillId="0" borderId="24" xfId="0" applyNumberFormat="1" applyFont="1" applyFill="1" applyBorder="1">
      <alignment vertical="center"/>
    </xf>
    <xf numFmtId="178" fontId="21" fillId="0" borderId="37" xfId="0" applyNumberFormat="1" applyFont="1" applyFill="1" applyBorder="1">
      <alignment vertical="center"/>
    </xf>
    <xf numFmtId="178" fontId="21" fillId="0" borderId="39" xfId="0" applyNumberFormat="1" applyFont="1" applyFill="1" applyBorder="1">
      <alignment vertical="center"/>
    </xf>
    <xf numFmtId="178" fontId="21" fillId="0" borderId="23" xfId="0" applyNumberFormat="1" applyFont="1" applyFill="1" applyBorder="1">
      <alignment vertical="center"/>
    </xf>
    <xf numFmtId="178" fontId="13" fillId="2" borderId="40" xfId="0" applyNumberFormat="1" applyFont="1" applyFill="1" applyBorder="1" applyProtection="1">
      <alignment vertical="center"/>
      <protection locked="0"/>
    </xf>
    <xf numFmtId="178" fontId="13" fillId="2" borderId="41" xfId="0" applyNumberFormat="1" applyFont="1" applyFill="1" applyBorder="1" applyProtection="1">
      <alignment vertical="center"/>
      <protection locked="0"/>
    </xf>
    <xf numFmtId="178" fontId="13" fillId="2" borderId="42" xfId="0" applyNumberFormat="1" applyFont="1" applyFill="1" applyBorder="1" applyProtection="1">
      <alignment vertical="center"/>
      <protection locked="0"/>
    </xf>
    <xf numFmtId="178" fontId="13" fillId="2" borderId="43" xfId="0" applyNumberFormat="1" applyFont="1" applyFill="1" applyBorder="1" applyProtection="1">
      <alignment vertical="center"/>
      <protection locked="0"/>
    </xf>
    <xf numFmtId="0" fontId="39" fillId="0" borderId="0" xfId="2" applyFont="1" applyFill="1" applyAlignment="1">
      <alignment horizontal="right" vertical="center" shrinkToFit="1"/>
    </xf>
    <xf numFmtId="0" fontId="13" fillId="0" borderId="0" xfId="2" applyFont="1" applyFill="1">
      <alignment vertical="center"/>
    </xf>
    <xf numFmtId="0" fontId="39" fillId="0" borderId="0" xfId="2" applyFont="1" applyFill="1" applyAlignment="1">
      <alignment horizontal="left" vertical="center"/>
    </xf>
    <xf numFmtId="0" fontId="39" fillId="0" borderId="0" xfId="2" applyFont="1" applyFill="1" applyAlignment="1"/>
    <xf numFmtId="0" fontId="39" fillId="0" borderId="0" xfId="2" applyFont="1" applyFill="1" applyAlignment="1">
      <alignment horizontal="right" vertical="center"/>
    </xf>
    <xf numFmtId="0" fontId="21" fillId="0" borderId="2" xfId="2" applyFont="1" applyFill="1" applyBorder="1" applyAlignment="1">
      <alignment horizontal="center" vertical="center"/>
    </xf>
    <xf numFmtId="0" fontId="21" fillId="0" borderId="3" xfId="2" applyFont="1" applyFill="1" applyBorder="1" applyAlignment="1">
      <alignment horizontal="center" vertical="center"/>
    </xf>
    <xf numFmtId="0" fontId="21" fillId="0" borderId="13" xfId="2" applyFont="1" applyFill="1" applyBorder="1" applyAlignment="1">
      <alignment horizontal="center" vertical="center"/>
    </xf>
    <xf numFmtId="0" fontId="21" fillId="0" borderId="14" xfId="2" applyFont="1" applyFill="1" applyBorder="1" applyAlignment="1">
      <alignment horizontal="center" vertical="center"/>
    </xf>
    <xf numFmtId="0" fontId="39" fillId="0" borderId="15" xfId="2" applyFont="1" applyFill="1" applyBorder="1" applyAlignment="1">
      <alignment horizontal="center" vertical="center"/>
    </xf>
    <xf numFmtId="0" fontId="39" fillId="0" borderId="16" xfId="2" applyFont="1" applyFill="1" applyBorder="1" applyAlignment="1">
      <alignment horizontal="center" vertical="center"/>
    </xf>
    <xf numFmtId="0" fontId="39" fillId="0" borderId="17" xfId="2" applyFont="1" applyFill="1" applyBorder="1" applyAlignment="1">
      <alignment horizontal="center" vertical="center"/>
    </xf>
    <xf numFmtId="0" fontId="39" fillId="0" borderId="66" xfId="2" applyFont="1" applyFill="1" applyBorder="1" applyAlignment="1">
      <alignment horizontal="center" vertical="center"/>
    </xf>
    <xf numFmtId="0" fontId="39" fillId="0" borderId="18" xfId="2" applyFont="1" applyFill="1" applyBorder="1" applyAlignment="1">
      <alignment horizontal="center" vertical="center"/>
    </xf>
    <xf numFmtId="0" fontId="39" fillId="0" borderId="5" xfId="2" applyFont="1" applyFill="1" applyBorder="1">
      <alignment vertical="center"/>
    </xf>
    <xf numFmtId="0" fontId="21" fillId="0" borderId="0" xfId="2" applyFont="1" applyFill="1" applyBorder="1">
      <alignment vertical="center"/>
    </xf>
    <xf numFmtId="41" fontId="21" fillId="0" borderId="21" xfId="2" applyNumberFormat="1" applyFont="1" applyFill="1" applyBorder="1">
      <alignment vertical="center"/>
    </xf>
    <xf numFmtId="41" fontId="21" fillId="0" borderId="5" xfId="2" applyNumberFormat="1" applyFont="1" applyFill="1" applyBorder="1">
      <alignment vertical="center"/>
    </xf>
    <xf numFmtId="41" fontId="21" fillId="0" borderId="22" xfId="2" applyNumberFormat="1" applyFont="1" applyFill="1" applyBorder="1">
      <alignment vertical="center"/>
    </xf>
    <xf numFmtId="41" fontId="21" fillId="0" borderId="40" xfId="2" applyNumberFormat="1" applyFont="1" applyFill="1" applyBorder="1">
      <alignment vertical="center"/>
    </xf>
    <xf numFmtId="41" fontId="21" fillId="0" borderId="0" xfId="2" applyNumberFormat="1" applyFont="1" applyFill="1" applyBorder="1">
      <alignment vertical="center"/>
    </xf>
    <xf numFmtId="0" fontId="13" fillId="0" borderId="53" xfId="2" applyFont="1" applyFill="1" applyBorder="1">
      <alignment vertical="center"/>
    </xf>
    <xf numFmtId="41" fontId="13" fillId="2" borderId="49" xfId="2" applyNumberFormat="1" applyFont="1" applyFill="1" applyBorder="1" applyProtection="1">
      <alignment vertical="center"/>
      <protection locked="0"/>
    </xf>
    <xf numFmtId="41" fontId="13" fillId="2" borderId="50" xfId="2" applyNumberFormat="1" applyFont="1" applyFill="1" applyBorder="1" applyProtection="1">
      <alignment vertical="center"/>
      <protection locked="0"/>
    </xf>
    <xf numFmtId="41" fontId="13" fillId="2" borderId="51" xfId="2" applyNumberFormat="1" applyFont="1" applyFill="1" applyBorder="1" applyProtection="1">
      <alignment vertical="center"/>
      <protection locked="0"/>
    </xf>
    <xf numFmtId="41" fontId="13" fillId="2" borderId="56" xfId="2" applyNumberFormat="1" applyFont="1" applyFill="1" applyBorder="1" applyProtection="1">
      <alignment vertical="center"/>
      <protection locked="0"/>
    </xf>
    <xf numFmtId="41" fontId="13" fillId="2" borderId="27" xfId="2" applyNumberFormat="1" applyFont="1" applyFill="1" applyBorder="1" applyProtection="1">
      <alignment vertical="center"/>
      <protection locked="0"/>
    </xf>
    <xf numFmtId="0" fontId="13" fillId="0" borderId="5" xfId="2" applyFont="1" applyFill="1" applyBorder="1">
      <alignment vertical="center"/>
    </xf>
    <xf numFmtId="41" fontId="13" fillId="2" borderId="21" xfId="2" applyNumberFormat="1" applyFont="1" applyFill="1" applyBorder="1" applyProtection="1">
      <alignment vertical="center"/>
      <protection locked="0"/>
    </xf>
    <xf numFmtId="41" fontId="13" fillId="2" borderId="5" xfId="2" applyNumberFormat="1" applyFont="1" applyFill="1" applyBorder="1" applyProtection="1">
      <alignment vertical="center"/>
      <protection locked="0"/>
    </xf>
    <xf numFmtId="41" fontId="13" fillId="2" borderId="22" xfId="2" applyNumberFormat="1" applyFont="1" applyFill="1" applyBorder="1" applyProtection="1">
      <alignment vertical="center"/>
      <protection locked="0"/>
    </xf>
    <xf numFmtId="41" fontId="13" fillId="2" borderId="0" xfId="2" applyNumberFormat="1" applyFont="1" applyFill="1" applyBorder="1" applyProtection="1">
      <alignment vertical="center"/>
      <protection locked="0"/>
    </xf>
    <xf numFmtId="41" fontId="13" fillId="2" borderId="1" xfId="2" applyNumberFormat="1" applyFont="1" applyFill="1" applyBorder="1" applyProtection="1">
      <alignment vertical="center"/>
      <protection locked="0"/>
    </xf>
    <xf numFmtId="0" fontId="13" fillId="0" borderId="6" xfId="2" applyFont="1" applyFill="1" applyBorder="1">
      <alignment vertical="center"/>
    </xf>
    <xf numFmtId="41" fontId="13" fillId="2" borderId="19" xfId="2" applyNumberFormat="1" applyFont="1" applyFill="1" applyBorder="1" applyProtection="1">
      <alignment vertical="center"/>
      <protection locked="0"/>
    </xf>
    <xf numFmtId="41" fontId="13" fillId="2" borderId="6" xfId="2" applyNumberFormat="1" applyFont="1" applyFill="1" applyBorder="1" applyProtection="1">
      <alignment vertical="center"/>
      <protection locked="0"/>
    </xf>
    <xf numFmtId="41" fontId="13" fillId="2" borderId="20" xfId="2" applyNumberFormat="1" applyFont="1" applyFill="1" applyBorder="1" applyProtection="1">
      <alignment vertical="center"/>
      <protection locked="0"/>
    </xf>
    <xf numFmtId="41" fontId="13" fillId="2" borderId="7" xfId="2" applyNumberFormat="1" applyFont="1" applyFill="1" applyBorder="1" applyProtection="1">
      <alignment vertical="center"/>
      <protection locked="0"/>
    </xf>
    <xf numFmtId="41" fontId="13" fillId="2" borderId="8" xfId="2" applyNumberFormat="1" applyFont="1" applyFill="1" applyBorder="1" applyProtection="1">
      <alignment vertical="center"/>
      <protection locked="0"/>
    </xf>
    <xf numFmtId="0" fontId="39" fillId="0" borderId="2" xfId="2" applyFont="1" applyFill="1" applyBorder="1">
      <alignment vertical="center"/>
    </xf>
    <xf numFmtId="0" fontId="21" fillId="0" borderId="3" xfId="2" applyFont="1" applyFill="1" applyBorder="1">
      <alignment vertical="center"/>
    </xf>
    <xf numFmtId="41" fontId="21" fillId="0" borderId="33" xfId="2" applyNumberFormat="1" applyFont="1" applyFill="1" applyBorder="1">
      <alignment vertical="center"/>
    </xf>
    <xf numFmtId="41" fontId="21" fillId="0" borderId="2" xfId="2" applyNumberFormat="1" applyFont="1" applyFill="1" applyBorder="1">
      <alignment vertical="center"/>
    </xf>
    <xf numFmtId="41" fontId="21" fillId="0" borderId="34" xfId="2" applyNumberFormat="1" applyFont="1" applyFill="1" applyBorder="1">
      <alignment vertical="center"/>
    </xf>
    <xf numFmtId="41" fontId="21" fillId="0" borderId="3" xfId="2" applyNumberFormat="1" applyFont="1" applyFill="1" applyBorder="1">
      <alignment vertical="center"/>
    </xf>
    <xf numFmtId="41" fontId="21" fillId="0" borderId="4" xfId="2" applyNumberFormat="1" applyFont="1" applyFill="1" applyBorder="1">
      <alignment vertical="center"/>
    </xf>
    <xf numFmtId="0" fontId="39" fillId="0" borderId="0" xfId="2" applyFont="1" applyFill="1" applyBorder="1" applyAlignment="1">
      <alignment horizontal="left"/>
    </xf>
    <xf numFmtId="0" fontId="13" fillId="0" borderId="0" xfId="2" applyFont="1" applyFill="1" applyBorder="1" applyAlignment="1">
      <alignment horizontal="left" vertical="center"/>
    </xf>
    <xf numFmtId="0" fontId="13" fillId="0" borderId="0" xfId="2" applyFont="1" applyFill="1" applyBorder="1" applyAlignment="1">
      <alignment horizontal="left" vertical="center" shrinkToFit="1"/>
    </xf>
    <xf numFmtId="178" fontId="13" fillId="0" borderId="0" xfId="2" applyNumberFormat="1" applyFont="1" applyFill="1" applyBorder="1">
      <alignment vertical="center"/>
    </xf>
    <xf numFmtId="0" fontId="10" fillId="0" borderId="2" xfId="2" applyFont="1" applyFill="1" applyBorder="1">
      <alignment vertical="center"/>
    </xf>
    <xf numFmtId="0" fontId="13" fillId="0" borderId="3" xfId="2" applyFont="1" applyFill="1" applyBorder="1">
      <alignment vertical="center"/>
    </xf>
    <xf numFmtId="0" fontId="13" fillId="0" borderId="3" xfId="2" applyFont="1" applyFill="1" applyBorder="1" applyAlignment="1">
      <alignment horizontal="left" vertical="center" shrinkToFit="1"/>
    </xf>
    <xf numFmtId="178" fontId="13" fillId="0" borderId="33" xfId="2" applyNumberFormat="1" applyFont="1" applyFill="1" applyBorder="1">
      <alignment vertical="center"/>
    </xf>
    <xf numFmtId="178" fontId="13" fillId="0" borderId="2" xfId="2" applyNumberFormat="1" applyFont="1" applyFill="1" applyBorder="1">
      <alignment vertical="center"/>
    </xf>
    <xf numFmtId="178" fontId="13" fillId="0" borderId="34" xfId="2" applyNumberFormat="1" applyFont="1" applyFill="1" applyBorder="1">
      <alignment vertical="center"/>
    </xf>
    <xf numFmtId="178" fontId="13" fillId="0" borderId="4" xfId="2" applyNumberFormat="1" applyFont="1" applyFill="1" applyBorder="1">
      <alignment vertical="center"/>
    </xf>
    <xf numFmtId="0" fontId="13" fillId="0" borderId="52" xfId="2" applyFont="1" applyFill="1" applyBorder="1">
      <alignment vertical="center"/>
    </xf>
    <xf numFmtId="179" fontId="54" fillId="0" borderId="32" xfId="3" applyNumberFormat="1" applyFont="1" applyFill="1" applyBorder="1" applyAlignment="1">
      <alignment vertical="center" shrinkToFit="1"/>
    </xf>
    <xf numFmtId="41" fontId="13" fillId="0" borderId="0" xfId="2" applyNumberFormat="1" applyFont="1" applyFill="1">
      <alignment vertical="center"/>
    </xf>
    <xf numFmtId="0" fontId="10" fillId="0" borderId="37" xfId="2" applyFont="1" applyFill="1" applyBorder="1">
      <alignment vertical="center"/>
    </xf>
    <xf numFmtId="0" fontId="13" fillId="0" borderId="38" xfId="2" applyFont="1" applyFill="1" applyBorder="1">
      <alignment vertical="center"/>
    </xf>
    <xf numFmtId="0" fontId="13" fillId="0" borderId="38" xfId="2" applyFont="1" applyFill="1" applyBorder="1" applyAlignment="1">
      <alignment horizontal="left" vertical="center" shrinkToFit="1"/>
    </xf>
    <xf numFmtId="178" fontId="13" fillId="0" borderId="24" xfId="2" applyNumberFormat="1" applyFont="1" applyFill="1" applyBorder="1">
      <alignment vertical="center"/>
    </xf>
    <xf numFmtId="178" fontId="13" fillId="0" borderId="37" xfId="2" applyNumberFormat="1" applyFont="1" applyFill="1" applyBorder="1">
      <alignment vertical="center"/>
    </xf>
    <xf numFmtId="178" fontId="13" fillId="0" borderId="39" xfId="2" applyNumberFormat="1" applyFont="1" applyFill="1" applyBorder="1">
      <alignment vertical="center"/>
    </xf>
    <xf numFmtId="0" fontId="39" fillId="0" borderId="0" xfId="2" applyFont="1" applyFill="1" applyBorder="1" applyAlignment="1"/>
    <xf numFmtId="0" fontId="13" fillId="0" borderId="0" xfId="2" applyFont="1" applyFill="1" applyBorder="1">
      <alignment vertical="center"/>
    </xf>
    <xf numFmtId="0" fontId="10" fillId="0" borderId="10" xfId="2" applyFont="1" applyFill="1" applyBorder="1">
      <alignment vertical="center"/>
    </xf>
    <xf numFmtId="0" fontId="13" fillId="0" borderId="25" xfId="2" applyFont="1" applyFill="1" applyBorder="1">
      <alignment vertical="center"/>
    </xf>
    <xf numFmtId="0" fontId="13" fillId="0" borderId="25" xfId="2" applyFont="1" applyFill="1" applyBorder="1" applyAlignment="1">
      <alignment horizontal="left" vertical="center" shrinkToFit="1"/>
    </xf>
    <xf numFmtId="178" fontId="13" fillId="2" borderId="9" xfId="2" applyNumberFormat="1" applyFont="1" applyFill="1" applyBorder="1" applyProtection="1">
      <alignment vertical="center"/>
      <protection locked="0"/>
    </xf>
    <xf numFmtId="178" fontId="13" fillId="2" borderId="10" xfId="2" applyNumberFormat="1" applyFont="1" applyFill="1" applyBorder="1" applyProtection="1">
      <alignment vertical="center"/>
      <protection locked="0"/>
    </xf>
    <xf numFmtId="178" fontId="13" fillId="2" borderId="11" xfId="2" applyNumberFormat="1" applyFont="1" applyFill="1" applyBorder="1" applyProtection="1">
      <alignment vertical="center"/>
      <protection locked="0"/>
    </xf>
    <xf numFmtId="0" fontId="10" fillId="0" borderId="6" xfId="2" applyFont="1" applyFill="1" applyBorder="1">
      <alignment vertical="center"/>
    </xf>
    <xf numFmtId="0" fontId="13" fillId="0" borderId="7" xfId="2" applyFont="1" applyFill="1" applyBorder="1">
      <alignment vertical="center"/>
    </xf>
    <xf numFmtId="0" fontId="13" fillId="0" borderId="7" xfId="2" applyFont="1" applyFill="1" applyBorder="1" applyAlignment="1">
      <alignment horizontal="left" vertical="center" shrinkToFit="1"/>
    </xf>
    <xf numFmtId="178" fontId="13" fillId="2" borderId="19" xfId="2" applyNumberFormat="1" applyFont="1" applyFill="1" applyBorder="1" applyProtection="1">
      <alignment vertical="center"/>
      <protection locked="0"/>
    </xf>
    <xf numFmtId="178" fontId="13" fillId="2" borderId="6" xfId="2" applyNumberFormat="1" applyFont="1" applyFill="1" applyBorder="1" applyProtection="1">
      <alignment vertical="center"/>
      <protection locked="0"/>
    </xf>
    <xf numFmtId="178" fontId="13" fillId="2" borderId="20" xfId="2" applyNumberFormat="1" applyFont="1" applyFill="1" applyBorder="1" applyProtection="1">
      <alignment vertical="center"/>
      <protection locked="0"/>
    </xf>
    <xf numFmtId="178" fontId="21" fillId="0" borderId="33" xfId="2" applyNumberFormat="1" applyFont="1" applyFill="1" applyBorder="1">
      <alignment vertical="center"/>
    </xf>
    <xf numFmtId="178" fontId="21" fillId="0" borderId="2" xfId="2" applyNumberFormat="1" applyFont="1" applyFill="1" applyBorder="1">
      <alignment vertical="center"/>
    </xf>
    <xf numFmtId="178" fontId="21" fillId="0" borderId="34" xfId="2" applyNumberFormat="1" applyFont="1" applyFill="1" applyBorder="1">
      <alignment vertical="center"/>
    </xf>
    <xf numFmtId="178" fontId="21" fillId="0" borderId="3" xfId="2" applyNumberFormat="1" applyFont="1" applyFill="1" applyBorder="1">
      <alignment vertical="center"/>
    </xf>
    <xf numFmtId="178" fontId="13" fillId="2" borderId="49" xfId="2" applyNumberFormat="1" applyFont="1" applyFill="1" applyBorder="1" applyProtection="1">
      <alignment vertical="center"/>
      <protection locked="0"/>
    </xf>
    <xf numFmtId="178" fontId="13" fillId="2" borderId="50" xfId="2" applyNumberFormat="1" applyFont="1" applyFill="1" applyBorder="1" applyProtection="1">
      <alignment vertical="center"/>
      <protection locked="0"/>
    </xf>
    <xf numFmtId="178" fontId="13" fillId="2" borderId="51" xfId="2" applyNumberFormat="1" applyFont="1" applyFill="1" applyBorder="1" applyProtection="1">
      <alignment vertical="center"/>
      <protection locked="0"/>
    </xf>
    <xf numFmtId="178" fontId="13" fillId="2" borderId="27" xfId="2" applyNumberFormat="1" applyFont="1" applyFill="1" applyBorder="1" applyProtection="1">
      <alignment vertical="center"/>
      <protection locked="0"/>
    </xf>
    <xf numFmtId="178" fontId="13" fillId="2" borderId="56" xfId="2" applyNumberFormat="1" applyFont="1" applyFill="1" applyBorder="1" applyProtection="1">
      <alignment vertical="center"/>
      <protection locked="0"/>
    </xf>
    <xf numFmtId="178" fontId="13" fillId="2" borderId="8" xfId="2" applyNumberFormat="1" applyFont="1" applyFill="1" applyBorder="1" applyProtection="1">
      <alignment vertical="center"/>
      <protection locked="0"/>
    </xf>
    <xf numFmtId="178" fontId="13" fillId="2" borderId="7" xfId="2" applyNumberFormat="1" applyFont="1" applyFill="1" applyBorder="1" applyProtection="1">
      <alignment vertical="center"/>
      <protection locked="0"/>
    </xf>
    <xf numFmtId="178" fontId="13" fillId="2" borderId="24" xfId="2" applyNumberFormat="1" applyFont="1" applyFill="1" applyBorder="1" applyProtection="1">
      <alignment vertical="center"/>
      <protection locked="0"/>
    </xf>
    <xf numFmtId="178" fontId="13" fillId="2" borderId="37" xfId="2" applyNumberFormat="1" applyFont="1" applyFill="1" applyBorder="1" applyProtection="1">
      <alignment vertical="center"/>
      <protection locked="0"/>
    </xf>
    <xf numFmtId="178" fontId="13" fillId="2" borderId="39" xfId="2" applyNumberFormat="1" applyFont="1" applyFill="1" applyBorder="1" applyProtection="1">
      <alignment vertical="center"/>
      <protection locked="0"/>
    </xf>
    <xf numFmtId="178" fontId="13" fillId="2" borderId="23" xfId="2" applyNumberFormat="1" applyFont="1" applyFill="1" applyBorder="1" applyProtection="1">
      <alignment vertical="center"/>
      <protection locked="0"/>
    </xf>
    <xf numFmtId="178" fontId="13" fillId="0" borderId="0" xfId="2" applyNumberFormat="1" applyFont="1" applyFill="1">
      <alignment vertical="center"/>
    </xf>
    <xf numFmtId="178" fontId="13" fillId="0" borderId="3" xfId="2" applyNumberFormat="1" applyFont="1" applyFill="1" applyBorder="1">
      <alignment vertical="center"/>
    </xf>
    <xf numFmtId="178" fontId="13" fillId="0" borderId="49" xfId="2" applyNumberFormat="1" applyFont="1" applyFill="1" applyBorder="1" applyProtection="1">
      <alignment vertical="center"/>
      <protection locked="0"/>
    </xf>
    <xf numFmtId="178" fontId="13" fillId="0" borderId="50" xfId="2" applyNumberFormat="1" applyFont="1" applyFill="1" applyBorder="1" applyProtection="1">
      <alignment vertical="center"/>
      <protection locked="0"/>
    </xf>
    <xf numFmtId="178" fontId="13" fillId="0" borderId="51" xfId="2" applyNumberFormat="1" applyFont="1" applyFill="1" applyBorder="1" applyProtection="1">
      <alignment vertical="center"/>
      <protection locked="0"/>
    </xf>
    <xf numFmtId="178" fontId="13" fillId="0" borderId="56" xfId="2" applyNumberFormat="1" applyFont="1" applyFill="1" applyBorder="1" applyProtection="1">
      <alignment vertical="center"/>
      <protection locked="0"/>
    </xf>
    <xf numFmtId="178" fontId="13" fillId="0" borderId="19" xfId="2" applyNumberFormat="1" applyFont="1" applyFill="1" applyBorder="1" applyProtection="1">
      <alignment vertical="center"/>
      <protection locked="0"/>
    </xf>
    <xf numFmtId="178" fontId="13" fillId="0" borderId="6" xfId="2" applyNumberFormat="1" applyFont="1" applyFill="1" applyBorder="1" applyProtection="1">
      <alignment vertical="center"/>
      <protection locked="0"/>
    </xf>
    <xf numFmtId="178" fontId="13" fillId="0" borderId="20" xfId="2" applyNumberFormat="1" applyFont="1" applyFill="1" applyBorder="1" applyProtection="1">
      <alignment vertical="center"/>
      <protection locked="0"/>
    </xf>
    <xf numFmtId="178" fontId="13" fillId="0" borderId="7" xfId="2" applyNumberFormat="1" applyFont="1" applyFill="1" applyBorder="1" applyProtection="1">
      <alignment vertical="center"/>
      <protection locked="0"/>
    </xf>
    <xf numFmtId="0" fontId="39" fillId="0" borderId="3" xfId="2" applyFont="1" applyFill="1" applyBorder="1" applyAlignment="1"/>
    <xf numFmtId="0" fontId="58" fillId="0" borderId="0" xfId="0" applyFont="1">
      <alignment vertical="center"/>
    </xf>
    <xf numFmtId="0" fontId="10" fillId="0" borderId="0" xfId="7" applyFont="1" applyAlignment="1">
      <alignment vertical="center"/>
    </xf>
    <xf numFmtId="0" fontId="39" fillId="0" borderId="0" xfId="6" applyFont="1" applyFill="1" applyAlignment="1">
      <alignment horizontal="center" vertical="center"/>
    </xf>
    <xf numFmtId="0" fontId="39" fillId="0" borderId="0" xfId="6" applyFont="1" applyFill="1" applyAlignment="1">
      <alignment vertical="center"/>
    </xf>
    <xf numFmtId="0" fontId="40" fillId="0" borderId="7" xfId="6" applyFont="1" applyBorder="1" applyAlignment="1"/>
    <xf numFmtId="0" fontId="30" fillId="0" borderId="7" xfId="6" applyFont="1" applyBorder="1" applyAlignment="1"/>
    <xf numFmtId="0" fontId="30" fillId="0" borderId="0" xfId="6" applyFont="1" applyAlignment="1"/>
    <xf numFmtId="0" fontId="30" fillId="0" borderId="2" xfId="6" applyFont="1" applyBorder="1">
      <alignment vertical="center"/>
    </xf>
    <xf numFmtId="0" fontId="30" fillId="0" borderId="3" xfId="6" applyFont="1" applyBorder="1">
      <alignment vertical="center"/>
    </xf>
    <xf numFmtId="177" fontId="21" fillId="0" borderId="9" xfId="6" applyNumberFormat="1" applyFont="1" applyFill="1" applyBorder="1" applyAlignment="1">
      <alignment horizontal="center" vertical="center"/>
    </xf>
    <xf numFmtId="177" fontId="21" fillId="0" borderId="11" xfId="6" applyNumberFormat="1" applyFont="1" applyFill="1" applyBorder="1" applyAlignment="1">
      <alignment horizontal="center" vertical="center"/>
    </xf>
    <xf numFmtId="177" fontId="21" fillId="0" borderId="12" xfId="6" applyNumberFormat="1" applyFont="1" applyFill="1" applyBorder="1" applyAlignment="1">
      <alignment horizontal="center" vertical="center"/>
    </xf>
    <xf numFmtId="0" fontId="30" fillId="0" borderId="13" xfId="6" applyFont="1" applyBorder="1">
      <alignment vertical="center"/>
    </xf>
    <xf numFmtId="0" fontId="30" fillId="0" borderId="14" xfId="6" applyFont="1" applyBorder="1">
      <alignment vertical="center"/>
    </xf>
    <xf numFmtId="0" fontId="39" fillId="0" borderId="15" xfId="6" applyFont="1" applyFill="1" applyBorder="1" applyAlignment="1">
      <alignment horizontal="center" vertical="center"/>
    </xf>
    <xf numFmtId="0" fontId="39" fillId="0" borderId="17" xfId="6" applyFont="1" applyFill="1" applyBorder="1" applyAlignment="1">
      <alignment horizontal="center" vertical="center"/>
    </xf>
    <xf numFmtId="0" fontId="39" fillId="0" borderId="18" xfId="6" applyFont="1" applyFill="1" applyBorder="1" applyAlignment="1">
      <alignment horizontal="center" vertical="center"/>
    </xf>
    <xf numFmtId="178" fontId="21" fillId="0" borderId="82" xfId="6" applyNumberFormat="1" applyFont="1" applyFill="1" applyBorder="1" applyAlignment="1">
      <alignment horizontal="right" vertical="center"/>
    </xf>
    <xf numFmtId="178" fontId="21" fillId="0" borderId="83" xfId="6" applyNumberFormat="1" applyFont="1" applyFill="1" applyBorder="1" applyAlignment="1">
      <alignment horizontal="right" vertical="center"/>
    </xf>
    <xf numFmtId="178" fontId="21" fillId="0" borderId="96" xfId="6" applyNumberFormat="1" applyFont="1" applyFill="1" applyBorder="1" applyAlignment="1">
      <alignment horizontal="right" vertical="center"/>
    </xf>
    <xf numFmtId="178" fontId="21" fillId="0" borderId="84" xfId="6" applyNumberFormat="1" applyFont="1" applyFill="1" applyBorder="1" applyAlignment="1">
      <alignment horizontal="right" vertical="center"/>
    </xf>
    <xf numFmtId="178" fontId="21" fillId="0" borderId="85" xfId="6" applyNumberFormat="1" applyFont="1" applyFill="1" applyBorder="1" applyAlignment="1">
      <alignment horizontal="right" vertical="center"/>
    </xf>
    <xf numFmtId="0" fontId="10" fillId="0" borderId="10" xfId="6" applyFont="1" applyFill="1" applyBorder="1" applyAlignment="1">
      <alignment horizontal="center" vertical="center" shrinkToFit="1"/>
    </xf>
    <xf numFmtId="178" fontId="13" fillId="4" borderId="10" xfId="6" applyNumberFormat="1" applyFont="1" applyFill="1" applyBorder="1" applyAlignment="1" applyProtection="1">
      <alignment horizontal="right" vertical="center"/>
      <protection locked="0"/>
    </xf>
    <xf numFmtId="178" fontId="13" fillId="4" borderId="78" xfId="6" applyNumberFormat="1" applyFont="1" applyFill="1" applyBorder="1" applyAlignment="1" applyProtection="1">
      <alignment horizontal="right" vertical="center"/>
      <protection locked="0"/>
    </xf>
    <xf numFmtId="178" fontId="13" fillId="4" borderId="9" xfId="6" applyNumberFormat="1" applyFont="1" applyFill="1" applyBorder="1" applyAlignment="1" applyProtection="1">
      <alignment horizontal="right" vertical="center"/>
      <protection locked="0"/>
    </xf>
    <xf numFmtId="0" fontId="10" fillId="0" borderId="50" xfId="6" applyFont="1" applyFill="1" applyBorder="1" applyAlignment="1">
      <alignment horizontal="center" vertical="center" shrinkToFit="1"/>
    </xf>
    <xf numFmtId="178" fontId="13" fillId="4" borderId="50" xfId="6" applyNumberFormat="1" applyFont="1" applyFill="1" applyBorder="1" applyAlignment="1" applyProtection="1">
      <alignment horizontal="right" vertical="center"/>
      <protection locked="0"/>
    </xf>
    <xf numFmtId="178" fontId="13" fillId="4" borderId="97" xfId="6" applyNumberFormat="1" applyFont="1" applyFill="1" applyBorder="1" applyAlignment="1" applyProtection="1">
      <alignment horizontal="right" vertical="center"/>
      <protection locked="0"/>
    </xf>
    <xf numFmtId="178" fontId="13" fillId="4" borderId="49" xfId="6" applyNumberFormat="1" applyFont="1" applyFill="1" applyBorder="1" applyAlignment="1" applyProtection="1">
      <alignment horizontal="right" vertical="center"/>
      <protection locked="0"/>
    </xf>
    <xf numFmtId="0" fontId="10" fillId="0" borderId="29" xfId="6" applyFont="1" applyFill="1" applyBorder="1" applyAlignment="1">
      <alignment horizontal="center" vertical="center" shrinkToFit="1"/>
    </xf>
    <xf numFmtId="178" fontId="13" fillId="4" borderId="29" xfId="6" applyNumberFormat="1" applyFont="1" applyFill="1" applyBorder="1" applyAlignment="1" applyProtection="1">
      <alignment horizontal="right" vertical="center"/>
      <protection locked="0"/>
    </xf>
    <xf numFmtId="178" fontId="13" fillId="0" borderId="29" xfId="6" applyNumberFormat="1" applyFont="1" applyFill="1" applyBorder="1" applyAlignment="1" applyProtection="1">
      <alignment horizontal="right" vertical="center"/>
      <protection locked="0"/>
    </xf>
    <xf numFmtId="178" fontId="13" fillId="0" borderId="81" xfId="6" applyNumberFormat="1" applyFont="1" applyFill="1" applyBorder="1" applyAlignment="1" applyProtection="1">
      <alignment horizontal="right" vertical="center"/>
      <protection locked="0"/>
    </xf>
    <xf numFmtId="178" fontId="13" fillId="0" borderId="28" xfId="6" applyNumberFormat="1" applyFont="1" applyFill="1" applyBorder="1" applyAlignment="1" applyProtection="1">
      <alignment horizontal="right" vertical="center"/>
      <protection locked="0"/>
    </xf>
    <xf numFmtId="0" fontId="10" fillId="0" borderId="41" xfId="6" applyFont="1" applyFill="1" applyBorder="1" applyAlignment="1">
      <alignment horizontal="center" vertical="center" shrinkToFit="1"/>
    </xf>
    <xf numFmtId="178" fontId="13" fillId="4" borderId="41" xfId="6" applyNumberFormat="1" applyFont="1" applyFill="1" applyBorder="1" applyAlignment="1" applyProtection="1">
      <alignment horizontal="right" vertical="center"/>
      <protection locked="0"/>
    </xf>
    <xf numFmtId="178" fontId="13" fillId="4" borderId="98" xfId="6" applyNumberFormat="1" applyFont="1" applyFill="1" applyBorder="1" applyAlignment="1" applyProtection="1">
      <alignment horizontal="right" vertical="center"/>
      <protection locked="0"/>
    </xf>
    <xf numFmtId="178" fontId="13" fillId="4" borderId="40" xfId="6" applyNumberFormat="1" applyFont="1" applyFill="1" applyBorder="1" applyAlignment="1" applyProtection="1">
      <alignment horizontal="right" vertical="center"/>
      <protection locked="0"/>
    </xf>
    <xf numFmtId="178" fontId="13" fillId="0" borderId="98" xfId="6" applyNumberFormat="1" applyFont="1" applyFill="1" applyBorder="1" applyAlignment="1" applyProtection="1">
      <alignment horizontal="right" vertical="center"/>
      <protection locked="0"/>
    </xf>
    <xf numFmtId="178" fontId="21" fillId="0" borderId="24" xfId="6" applyNumberFormat="1" applyFont="1" applyFill="1" applyBorder="1" applyAlignment="1">
      <alignment horizontal="right" vertical="center"/>
    </xf>
    <xf numFmtId="178" fontId="21" fillId="0" borderId="37" xfId="6" applyNumberFormat="1" applyFont="1" applyFill="1" applyBorder="1" applyAlignment="1">
      <alignment horizontal="right" vertical="center"/>
    </xf>
    <xf numFmtId="178" fontId="21" fillId="0" borderId="39" xfId="6" applyNumberFormat="1" applyFont="1" applyFill="1" applyBorder="1" applyAlignment="1">
      <alignment horizontal="right" vertical="center"/>
    </xf>
    <xf numFmtId="178" fontId="21" fillId="0" borderId="23" xfId="6" applyNumberFormat="1" applyFont="1" applyFill="1" applyBorder="1" applyAlignment="1">
      <alignment horizontal="right" vertical="center"/>
    </xf>
    <xf numFmtId="178" fontId="13" fillId="0" borderId="79" xfId="6" applyNumberFormat="1" applyFont="1" applyFill="1" applyBorder="1" applyAlignment="1" applyProtection="1">
      <alignment horizontal="right" vertical="center"/>
      <protection locked="0"/>
    </xf>
    <xf numFmtId="0" fontId="40" fillId="0" borderId="5" xfId="6" applyFont="1" applyFill="1" applyBorder="1" applyAlignment="1">
      <alignment vertical="center"/>
    </xf>
    <xf numFmtId="0" fontId="30" fillId="0" borderId="21" xfId="6" applyFont="1" applyFill="1" applyBorder="1" applyAlignment="1">
      <alignment vertical="center"/>
    </xf>
    <xf numFmtId="0" fontId="30" fillId="0" borderId="58" xfId="6" applyFont="1" applyFill="1" applyBorder="1" applyAlignment="1">
      <alignment vertical="center"/>
    </xf>
    <xf numFmtId="0" fontId="10" fillId="0" borderId="16" xfId="6" applyFont="1" applyFill="1" applyBorder="1" applyAlignment="1">
      <alignment horizontal="center" vertical="center" shrinkToFit="1"/>
    </xf>
    <xf numFmtId="178" fontId="13" fillId="4" borderId="16" xfId="6" applyNumberFormat="1" applyFont="1" applyFill="1" applyBorder="1" applyAlignment="1" applyProtection="1">
      <alignment horizontal="right" vertical="center"/>
      <protection locked="0"/>
    </xf>
    <xf numFmtId="178" fontId="13" fillId="0" borderId="16" xfId="6" applyNumberFormat="1" applyFont="1" applyFill="1" applyBorder="1" applyAlignment="1" applyProtection="1">
      <alignment horizontal="right" vertical="center"/>
      <protection locked="0"/>
    </xf>
    <xf numFmtId="178" fontId="13" fillId="0" borderId="99" xfId="6" applyNumberFormat="1" applyFont="1" applyFill="1" applyBorder="1" applyAlignment="1" applyProtection="1">
      <alignment horizontal="right" vertical="center"/>
      <protection locked="0"/>
    </xf>
    <xf numFmtId="178" fontId="13" fillId="0" borderId="15" xfId="6" applyNumberFormat="1" applyFont="1" applyFill="1" applyBorder="1" applyAlignment="1" applyProtection="1">
      <alignment horizontal="right" vertical="center"/>
      <protection locked="0"/>
    </xf>
    <xf numFmtId="178" fontId="21" fillId="0" borderId="19" xfId="6" applyNumberFormat="1" applyFont="1" applyFill="1" applyBorder="1" applyAlignment="1">
      <alignment horizontal="right" vertical="center"/>
    </xf>
    <xf numFmtId="178" fontId="21" fillId="0" borderId="6" xfId="6" applyNumberFormat="1" applyFont="1" applyFill="1" applyBorder="1" applyAlignment="1">
      <alignment horizontal="right" vertical="center"/>
    </xf>
    <xf numFmtId="178" fontId="21" fillId="0" borderId="20" xfId="6" applyNumberFormat="1" applyFont="1" applyFill="1" applyBorder="1" applyAlignment="1">
      <alignment horizontal="right" vertical="center"/>
    </xf>
    <xf numFmtId="178" fontId="21" fillId="0" borderId="8" xfId="6" applyNumberFormat="1" applyFont="1" applyFill="1" applyBorder="1" applyAlignment="1">
      <alignment horizontal="right" vertical="center"/>
    </xf>
    <xf numFmtId="178" fontId="13" fillId="0" borderId="10" xfId="6" applyNumberFormat="1" applyFont="1" applyFill="1" applyBorder="1" applyAlignment="1" applyProtection="1">
      <alignment horizontal="right" vertical="center"/>
      <protection locked="0"/>
    </xf>
    <xf numFmtId="178" fontId="13" fillId="0" borderId="78" xfId="6" applyNumberFormat="1" applyFont="1" applyFill="1" applyBorder="1" applyAlignment="1" applyProtection="1">
      <alignment horizontal="right" vertical="center"/>
      <protection locked="0"/>
    </xf>
    <xf numFmtId="178" fontId="13" fillId="0" borderId="9" xfId="6" applyNumberFormat="1" applyFont="1" applyFill="1" applyBorder="1" applyAlignment="1" applyProtection="1">
      <alignment horizontal="right" vertical="center"/>
      <protection locked="0"/>
    </xf>
    <xf numFmtId="178" fontId="13" fillId="0" borderId="50" xfId="6" applyNumberFormat="1" applyFont="1" applyFill="1" applyBorder="1" applyAlignment="1" applyProtection="1">
      <alignment horizontal="right" vertical="center"/>
      <protection locked="0"/>
    </xf>
    <xf numFmtId="178" fontId="13" fillId="0" borderId="97" xfId="6" applyNumberFormat="1" applyFont="1" applyFill="1" applyBorder="1" applyAlignment="1" applyProtection="1">
      <alignment horizontal="right" vertical="center"/>
      <protection locked="0"/>
    </xf>
    <xf numFmtId="178" fontId="13" fillId="0" borderId="49" xfId="6" applyNumberFormat="1" applyFont="1" applyFill="1" applyBorder="1" applyAlignment="1" applyProtection="1">
      <alignment horizontal="right" vertical="center"/>
      <protection locked="0"/>
    </xf>
    <xf numFmtId="178" fontId="13" fillId="0" borderId="41" xfId="6" applyNumberFormat="1" applyFont="1" applyFill="1" applyBorder="1" applyAlignment="1" applyProtection="1">
      <alignment horizontal="right" vertical="center"/>
      <protection locked="0"/>
    </xf>
    <xf numFmtId="178" fontId="13" fillId="0" borderId="40" xfId="6" applyNumberFormat="1" applyFont="1" applyFill="1" applyBorder="1" applyAlignment="1" applyProtection="1">
      <alignment horizontal="right" vertical="center"/>
      <protection locked="0"/>
    </xf>
    <xf numFmtId="0" fontId="30" fillId="0" borderId="19" xfId="6" applyFont="1" applyFill="1" applyBorder="1" applyAlignment="1">
      <alignment vertical="center"/>
    </xf>
    <xf numFmtId="185" fontId="21" fillId="0" borderId="86" xfId="6" applyNumberFormat="1" applyFont="1" applyFill="1" applyBorder="1" applyAlignment="1">
      <alignment horizontal="right" vertical="center" shrinkToFit="1"/>
    </xf>
    <xf numFmtId="178" fontId="13" fillId="0" borderId="71" xfId="6" applyNumberFormat="1" applyFont="1" applyFill="1" applyBorder="1" applyAlignment="1" applyProtection="1">
      <alignment horizontal="right" vertical="center" shrinkToFit="1"/>
      <protection locked="0"/>
    </xf>
    <xf numFmtId="178" fontId="13" fillId="0" borderId="88" xfId="6" applyNumberFormat="1" applyFont="1" applyFill="1" applyBorder="1" applyAlignment="1" applyProtection="1">
      <alignment horizontal="right" vertical="center" shrinkToFit="1"/>
      <protection locked="0"/>
    </xf>
    <xf numFmtId="178" fontId="13" fillId="0" borderId="70" xfId="6" applyNumberFormat="1" applyFont="1" applyFill="1" applyBorder="1" applyAlignment="1" applyProtection="1">
      <alignment horizontal="right" vertical="center" shrinkToFit="1"/>
      <protection locked="0"/>
    </xf>
    <xf numFmtId="178" fontId="13" fillId="0" borderId="73" xfId="6" applyNumberFormat="1" applyFont="1" applyFill="1" applyBorder="1" applyAlignment="1" applyProtection="1">
      <alignment horizontal="right" vertical="center" shrinkToFit="1"/>
      <protection locked="0"/>
    </xf>
    <xf numFmtId="185" fontId="21" fillId="0" borderId="72" xfId="6" applyNumberFormat="1" applyFont="1" applyFill="1" applyBorder="1" applyAlignment="1">
      <alignment horizontal="right" vertical="center" shrinkToFit="1"/>
    </xf>
    <xf numFmtId="178" fontId="13" fillId="0" borderId="89" xfId="6" applyNumberFormat="1" applyFont="1" applyFill="1" applyBorder="1" applyAlignment="1" applyProtection="1">
      <alignment horizontal="right" vertical="center" shrinkToFit="1"/>
      <protection locked="0"/>
    </xf>
    <xf numFmtId="185" fontId="21" fillId="0" borderId="87" xfId="6" applyNumberFormat="1" applyFont="1" applyFill="1" applyBorder="1" applyAlignment="1">
      <alignment horizontal="right" vertical="center" shrinkToFit="1"/>
    </xf>
    <xf numFmtId="0" fontId="39" fillId="0" borderId="0" xfId="7" applyFont="1" applyAlignment="1">
      <alignment horizontal="left" vertical="center"/>
    </xf>
    <xf numFmtId="0" fontId="30" fillId="0" borderId="7" xfId="6" applyFont="1" applyBorder="1" applyAlignment="1">
      <alignment vertical="center"/>
    </xf>
    <xf numFmtId="0" fontId="30" fillId="0" borderId="0" xfId="6" applyFont="1">
      <alignment vertical="center"/>
    </xf>
    <xf numFmtId="0" fontId="30" fillId="0" borderId="4" xfId="6" applyFont="1" applyBorder="1">
      <alignment vertical="center"/>
    </xf>
    <xf numFmtId="0" fontId="30" fillId="0" borderId="57" xfId="6" applyFont="1" applyBorder="1">
      <alignment vertical="center"/>
    </xf>
    <xf numFmtId="0" fontId="39" fillId="0" borderId="66" xfId="6" applyFont="1" applyFill="1" applyBorder="1" applyAlignment="1">
      <alignment horizontal="center" vertical="center"/>
    </xf>
    <xf numFmtId="178" fontId="13" fillId="4" borderId="10" xfId="6" applyNumberFormat="1" applyFont="1" applyFill="1" applyBorder="1" applyProtection="1">
      <alignment vertical="center"/>
      <protection locked="0"/>
    </xf>
    <xf numFmtId="178" fontId="13" fillId="4" borderId="11" xfId="6" applyNumberFormat="1" applyFont="1" applyFill="1" applyBorder="1" applyProtection="1">
      <alignment vertical="center"/>
      <protection locked="0"/>
    </xf>
    <xf numFmtId="178" fontId="13" fillId="4" borderId="12" xfId="6" applyNumberFormat="1" applyFont="1" applyFill="1" applyBorder="1" applyProtection="1">
      <alignment vertical="center"/>
      <protection locked="0"/>
    </xf>
    <xf numFmtId="178" fontId="13" fillId="4" borderId="44" xfId="6" applyNumberFormat="1" applyFont="1" applyFill="1" applyBorder="1" applyProtection="1">
      <alignment vertical="center"/>
      <protection locked="0"/>
    </xf>
    <xf numFmtId="178" fontId="13" fillId="4" borderId="48" xfId="6" applyNumberFormat="1" applyFont="1" applyFill="1" applyBorder="1" applyProtection="1">
      <alignment vertical="center"/>
      <protection locked="0"/>
    </xf>
    <xf numFmtId="178" fontId="13" fillId="4" borderId="46" xfId="6" applyNumberFormat="1" applyFont="1" applyFill="1" applyBorder="1" applyProtection="1">
      <alignment vertical="center"/>
      <protection locked="0"/>
    </xf>
    <xf numFmtId="178" fontId="13" fillId="4" borderId="29" xfId="6" applyNumberFormat="1" applyFont="1" applyFill="1" applyBorder="1" applyProtection="1">
      <alignment vertical="center"/>
      <protection locked="0"/>
    </xf>
    <xf numFmtId="178" fontId="13" fillId="4" borderId="30" xfId="6" applyNumberFormat="1" applyFont="1" applyFill="1" applyBorder="1" applyProtection="1">
      <alignment vertical="center"/>
      <protection locked="0"/>
    </xf>
    <xf numFmtId="178" fontId="13" fillId="4" borderId="32" xfId="6" applyNumberFormat="1" applyFont="1" applyFill="1" applyBorder="1" applyProtection="1">
      <alignment vertical="center"/>
      <protection locked="0"/>
    </xf>
    <xf numFmtId="178" fontId="21" fillId="0" borderId="0" xfId="6" applyNumberFormat="1" applyFont="1" applyFill="1" applyBorder="1" applyAlignment="1">
      <alignment horizontal="center" vertical="center"/>
    </xf>
    <xf numFmtId="178" fontId="21" fillId="0" borderId="19" xfId="6" applyNumberFormat="1" applyFont="1" applyFill="1" applyBorder="1" applyAlignment="1">
      <alignment horizontal="center" vertical="center"/>
    </xf>
    <xf numFmtId="178" fontId="21" fillId="0" borderId="59" xfId="6" applyNumberFormat="1" applyFont="1" applyFill="1" applyBorder="1" applyAlignment="1">
      <alignment horizontal="center" vertical="center"/>
    </xf>
    <xf numFmtId="178" fontId="21" fillId="0" borderId="22" xfId="6" applyNumberFormat="1" applyFont="1" applyFill="1" applyBorder="1" applyAlignment="1">
      <alignment horizontal="center" vertical="center"/>
    </xf>
    <xf numFmtId="178" fontId="21" fillId="0" borderId="1" xfId="6" applyNumberFormat="1" applyFont="1" applyFill="1" applyBorder="1" applyAlignment="1">
      <alignment horizontal="center" vertical="center"/>
    </xf>
    <xf numFmtId="178" fontId="13" fillId="4" borderId="50" xfId="6" applyNumberFormat="1" applyFont="1" applyFill="1" applyBorder="1" applyProtection="1">
      <alignment vertical="center"/>
      <protection locked="0"/>
    </xf>
    <xf numFmtId="178" fontId="13" fillId="4" borderId="51" xfId="6" applyNumberFormat="1" applyFont="1" applyFill="1" applyBorder="1" applyProtection="1">
      <alignment vertical="center"/>
      <protection locked="0"/>
    </xf>
    <xf numFmtId="178" fontId="13" fillId="4" borderId="27" xfId="6" applyNumberFormat="1" applyFont="1" applyFill="1" applyBorder="1" applyProtection="1">
      <alignment vertical="center"/>
      <protection locked="0"/>
    </xf>
    <xf numFmtId="178" fontId="21" fillId="0" borderId="37" xfId="6" applyNumberFormat="1" applyFont="1" applyFill="1" applyBorder="1" applyAlignment="1">
      <alignment horizontal="center" vertical="center"/>
    </xf>
    <xf numFmtId="178" fontId="21" fillId="0" borderId="24" xfId="6" applyNumberFormat="1" applyFont="1" applyFill="1" applyBorder="1" applyAlignment="1">
      <alignment horizontal="center" vertical="center"/>
    </xf>
    <xf numFmtId="178" fontId="21" fillId="0" borderId="61" xfId="6" applyNumberFormat="1" applyFont="1" applyFill="1" applyBorder="1" applyAlignment="1">
      <alignment horizontal="center" vertical="center"/>
    </xf>
    <xf numFmtId="178" fontId="21" fillId="0" borderId="39" xfId="6" applyNumberFormat="1" applyFont="1" applyFill="1" applyBorder="1" applyAlignment="1">
      <alignment horizontal="center" vertical="center"/>
    </xf>
    <xf numFmtId="178" fontId="21" fillId="0" borderId="23" xfId="6" applyNumberFormat="1" applyFont="1" applyFill="1" applyBorder="1" applyAlignment="1">
      <alignment horizontal="center" vertical="center"/>
    </xf>
    <xf numFmtId="178" fontId="13" fillId="4" borderId="38" xfId="6" applyNumberFormat="1" applyFont="1" applyFill="1" applyBorder="1" applyAlignment="1">
      <alignment horizontal="center" vertical="center"/>
    </xf>
    <xf numFmtId="178" fontId="13" fillId="4" borderId="24" xfId="6" applyNumberFormat="1" applyFont="1" applyFill="1" applyBorder="1" applyAlignment="1">
      <alignment horizontal="center" vertical="center"/>
    </xf>
    <xf numFmtId="178" fontId="13" fillId="4" borderId="61" xfId="6" applyNumberFormat="1" applyFont="1" applyFill="1" applyBorder="1" applyAlignment="1">
      <alignment horizontal="center" vertical="center"/>
    </xf>
    <xf numFmtId="178" fontId="13" fillId="4" borderId="39" xfId="6" applyNumberFormat="1" applyFont="1" applyFill="1" applyBorder="1" applyAlignment="1">
      <alignment horizontal="center" vertical="center"/>
    </xf>
    <xf numFmtId="178" fontId="13" fillId="4" borderId="23" xfId="6" applyNumberFormat="1" applyFont="1" applyFill="1" applyBorder="1" applyAlignment="1">
      <alignment horizontal="center" vertical="center"/>
    </xf>
    <xf numFmtId="178" fontId="21" fillId="0" borderId="92" xfId="6" applyNumberFormat="1" applyFont="1" applyFill="1" applyBorder="1" applyAlignment="1">
      <alignment horizontal="center" vertical="center"/>
    </xf>
    <xf numFmtId="178" fontId="21" fillId="0" borderId="90" xfId="6" applyNumberFormat="1" applyFont="1" applyFill="1" applyBorder="1" applyAlignment="1">
      <alignment horizontal="center" vertical="center"/>
    </xf>
    <xf numFmtId="178" fontId="21" fillId="0" borderId="94" xfId="6" applyNumberFormat="1" applyFont="1" applyFill="1" applyBorder="1" applyAlignment="1">
      <alignment horizontal="center" vertical="center"/>
    </xf>
    <xf numFmtId="178" fontId="21" fillId="0" borderId="95" xfId="6" applyNumberFormat="1" applyFont="1" applyFill="1" applyBorder="1" applyAlignment="1">
      <alignment horizontal="center" vertical="center"/>
    </xf>
    <xf numFmtId="178" fontId="21" fillId="0" borderId="93" xfId="6" applyNumberFormat="1" applyFont="1" applyFill="1" applyBorder="1" applyAlignment="1">
      <alignment horizontal="center" vertical="center"/>
    </xf>
    <xf numFmtId="178" fontId="13" fillId="4" borderId="41" xfId="6" applyNumberFormat="1" applyFont="1" applyFill="1" applyBorder="1" applyProtection="1">
      <alignment vertical="center"/>
      <protection locked="0"/>
    </xf>
    <xf numFmtId="178" fontId="13" fillId="4" borderId="42" xfId="6" applyNumberFormat="1" applyFont="1" applyFill="1" applyBorder="1" applyProtection="1">
      <alignment vertical="center"/>
      <protection locked="0"/>
    </xf>
    <xf numFmtId="178" fontId="13" fillId="4" borderId="43" xfId="6" applyNumberFormat="1" applyFont="1" applyFill="1" applyBorder="1" applyProtection="1">
      <alignment vertical="center"/>
      <protection locked="0"/>
    </xf>
    <xf numFmtId="178" fontId="13" fillId="0" borderId="44" xfId="6" applyNumberFormat="1" applyFont="1" applyFill="1" applyBorder="1" applyProtection="1">
      <alignment vertical="center"/>
      <protection locked="0"/>
    </xf>
    <xf numFmtId="178" fontId="13" fillId="0" borderId="48" xfId="6" applyNumberFormat="1" applyFont="1" applyFill="1" applyBorder="1" applyProtection="1">
      <alignment vertical="center"/>
      <protection locked="0"/>
    </xf>
    <xf numFmtId="178" fontId="13" fillId="0" borderId="46" xfId="6" applyNumberFormat="1" applyFont="1" applyFill="1" applyBorder="1" applyProtection="1">
      <alignment vertical="center"/>
      <protection locked="0"/>
    </xf>
    <xf numFmtId="178" fontId="13" fillId="4" borderId="69" xfId="6" applyNumberFormat="1" applyFont="1" applyFill="1" applyBorder="1" applyProtection="1">
      <alignment vertical="center"/>
      <protection locked="0"/>
    </xf>
    <xf numFmtId="178" fontId="13" fillId="4" borderId="68" xfId="6" applyNumberFormat="1" applyFont="1" applyFill="1" applyBorder="1" applyProtection="1">
      <alignment vertical="center"/>
      <protection locked="0"/>
    </xf>
    <xf numFmtId="178" fontId="21" fillId="0" borderId="7" xfId="6" applyNumberFormat="1" applyFont="1" applyFill="1" applyBorder="1" applyAlignment="1">
      <alignment horizontal="center" vertical="center"/>
    </xf>
    <xf numFmtId="178" fontId="21" fillId="0" borderId="20" xfId="6" applyNumberFormat="1" applyFont="1" applyFill="1" applyBorder="1" applyAlignment="1">
      <alignment horizontal="center" vertical="center"/>
    </xf>
    <xf numFmtId="178" fontId="21" fillId="0" borderId="8" xfId="6" applyNumberFormat="1" applyFont="1" applyFill="1" applyBorder="1" applyAlignment="1">
      <alignment horizontal="center" vertical="center"/>
    </xf>
    <xf numFmtId="178" fontId="13" fillId="0" borderId="41" xfId="6" applyNumberFormat="1" applyFont="1" applyFill="1" applyBorder="1" applyProtection="1">
      <alignment vertical="center"/>
      <protection locked="0"/>
    </xf>
    <xf numFmtId="178" fontId="13" fillId="0" borderId="42" xfId="6" applyNumberFormat="1" applyFont="1" applyFill="1" applyBorder="1" applyProtection="1">
      <alignment vertical="center"/>
      <protection locked="0"/>
    </xf>
    <xf numFmtId="178" fontId="13" fillId="0" borderId="43" xfId="6" applyNumberFormat="1" applyFont="1" applyFill="1" applyBorder="1" applyProtection="1">
      <alignment vertical="center"/>
      <protection locked="0"/>
    </xf>
    <xf numFmtId="178" fontId="21" fillId="0" borderId="38" xfId="6" applyNumberFormat="1" applyFont="1" applyFill="1" applyBorder="1" applyAlignment="1">
      <alignment horizontal="center" vertical="center"/>
    </xf>
    <xf numFmtId="0" fontId="10" fillId="0" borderId="0" xfId="2" applyFont="1" applyFill="1" applyAlignment="1">
      <alignment horizontal="right" vertical="center"/>
    </xf>
    <xf numFmtId="0" fontId="21" fillId="0" borderId="0" xfId="2" applyFont="1" applyFill="1" applyAlignment="1">
      <alignment vertical="center"/>
    </xf>
    <xf numFmtId="0" fontId="39" fillId="0" borderId="0" xfId="2" applyFont="1" applyFill="1" applyAlignment="1">
      <alignment vertical="center"/>
    </xf>
    <xf numFmtId="0" fontId="39" fillId="0" borderId="0" xfId="2" applyFont="1" applyFill="1" applyAlignment="1">
      <alignment horizontal="left" vertical="center" shrinkToFit="1"/>
    </xf>
    <xf numFmtId="177" fontId="21" fillId="0" borderId="9" xfId="2" applyNumberFormat="1" applyFont="1" applyFill="1" applyBorder="1" applyAlignment="1">
      <alignment horizontal="center" vertical="center"/>
    </xf>
    <xf numFmtId="177" fontId="21" fillId="0" borderId="10" xfId="2" applyNumberFormat="1" applyFont="1" applyFill="1" applyBorder="1" applyAlignment="1">
      <alignment horizontal="center" vertical="center"/>
    </xf>
    <xf numFmtId="177" fontId="21" fillId="0" borderId="11" xfId="2" applyNumberFormat="1" applyFont="1" applyFill="1" applyBorder="1" applyAlignment="1">
      <alignment horizontal="center" vertical="center"/>
    </xf>
    <xf numFmtId="177" fontId="21" fillId="0" borderId="12" xfId="2" applyNumberFormat="1" applyFont="1" applyFill="1" applyBorder="1" applyAlignment="1">
      <alignment horizontal="center" vertical="center"/>
    </xf>
    <xf numFmtId="0" fontId="39" fillId="0" borderId="58" xfId="2" applyFont="1" applyFill="1" applyBorder="1" applyAlignment="1">
      <alignment horizontal="center" vertical="center"/>
    </xf>
    <xf numFmtId="0" fontId="39" fillId="0" borderId="6" xfId="2" applyFont="1" applyFill="1" applyBorder="1">
      <alignment vertical="center"/>
    </xf>
    <xf numFmtId="0" fontId="21" fillId="0" borderId="7" xfId="2" applyFont="1" applyFill="1" applyBorder="1">
      <alignment vertical="center"/>
    </xf>
    <xf numFmtId="178" fontId="21" fillId="0" borderId="19" xfId="2" applyNumberFormat="1" applyFont="1" applyFill="1" applyBorder="1">
      <alignment vertical="center"/>
    </xf>
    <xf numFmtId="178" fontId="21" fillId="0" borderId="6" xfId="2" applyNumberFormat="1" applyFont="1" applyFill="1" applyBorder="1">
      <alignment vertical="center"/>
    </xf>
    <xf numFmtId="178" fontId="21" fillId="0" borderId="20" xfId="2" applyNumberFormat="1" applyFont="1" applyFill="1" applyBorder="1">
      <alignment vertical="center"/>
    </xf>
    <xf numFmtId="178" fontId="21" fillId="0" borderId="8" xfId="2" applyNumberFormat="1" applyFont="1" applyFill="1" applyBorder="1">
      <alignment vertical="center"/>
    </xf>
    <xf numFmtId="178" fontId="21" fillId="0" borderId="4" xfId="2" applyNumberFormat="1" applyFont="1" applyFill="1" applyBorder="1">
      <alignment vertical="center"/>
    </xf>
    <xf numFmtId="0" fontId="13" fillId="0" borderId="21" xfId="2" applyFont="1" applyFill="1" applyBorder="1">
      <alignment vertical="center"/>
    </xf>
    <xf numFmtId="178" fontId="13" fillId="2" borderId="12" xfId="2" applyNumberFormat="1" applyFont="1" applyFill="1" applyBorder="1" applyProtection="1">
      <alignment vertical="center"/>
      <protection locked="0"/>
    </xf>
    <xf numFmtId="178" fontId="13" fillId="2" borderId="47" xfId="2" applyNumberFormat="1" applyFont="1" applyFill="1" applyBorder="1" applyProtection="1">
      <alignment vertical="center"/>
      <protection locked="0"/>
    </xf>
    <xf numFmtId="178" fontId="13" fillId="2" borderId="44" xfId="2" applyNumberFormat="1" applyFont="1" applyFill="1" applyBorder="1" applyProtection="1">
      <alignment vertical="center"/>
      <protection locked="0"/>
    </xf>
    <xf numFmtId="178" fontId="13" fillId="2" borderId="48" xfId="2" applyNumberFormat="1" applyFont="1" applyFill="1" applyBorder="1" applyProtection="1">
      <alignment vertical="center"/>
      <protection locked="0"/>
    </xf>
    <xf numFmtId="178" fontId="13" fillId="2" borderId="46" xfId="2" applyNumberFormat="1" applyFont="1" applyFill="1" applyBorder="1" applyProtection="1">
      <alignment vertical="center"/>
      <protection locked="0"/>
    </xf>
    <xf numFmtId="178" fontId="13" fillId="2" borderId="28" xfId="2" applyNumberFormat="1" applyFont="1" applyFill="1" applyBorder="1" applyProtection="1">
      <alignment vertical="center"/>
      <protection locked="0"/>
    </xf>
    <xf numFmtId="178" fontId="13" fillId="2" borderId="29" xfId="2" applyNumberFormat="1" applyFont="1" applyFill="1" applyBorder="1" applyProtection="1">
      <alignment vertical="center"/>
      <protection locked="0"/>
    </xf>
    <xf numFmtId="178" fontId="13" fillId="2" borderId="30" xfId="2" applyNumberFormat="1" applyFont="1" applyFill="1" applyBorder="1" applyProtection="1">
      <alignment vertical="center"/>
      <protection locked="0"/>
    </xf>
    <xf numFmtId="178" fontId="13" fillId="2" borderId="32" xfId="2" applyNumberFormat="1" applyFont="1" applyFill="1" applyBorder="1" applyProtection="1">
      <alignment vertical="center"/>
      <protection locked="0"/>
    </xf>
    <xf numFmtId="0" fontId="13" fillId="0" borderId="19" xfId="2" applyFont="1" applyFill="1" applyBorder="1">
      <alignment vertical="center"/>
    </xf>
    <xf numFmtId="179" fontId="60" fillId="0" borderId="28" xfId="3" applyNumberFormat="1" applyFont="1" applyFill="1" applyBorder="1" applyAlignment="1">
      <alignment horizontal="right" vertical="center" shrinkToFit="1"/>
    </xf>
    <xf numFmtId="179" fontId="60" fillId="0" borderId="29" xfId="3" applyNumberFormat="1" applyFont="1" applyFill="1" applyBorder="1" applyAlignment="1">
      <alignment horizontal="right" vertical="center" shrinkToFit="1"/>
    </xf>
    <xf numFmtId="179" fontId="60" fillId="0" borderId="30" xfId="3" applyNumberFormat="1" applyFont="1" applyFill="1" applyBorder="1" applyAlignment="1">
      <alignment horizontal="right" vertical="center" shrinkToFit="1"/>
    </xf>
    <xf numFmtId="179" fontId="60" fillId="0" borderId="32" xfId="3" applyNumberFormat="1" applyFont="1" applyFill="1" applyBorder="1" applyAlignment="1">
      <alignment horizontal="right" vertical="center" shrinkToFit="1"/>
    </xf>
    <xf numFmtId="179" fontId="60" fillId="0" borderId="31" xfId="3" applyNumberFormat="1" applyFont="1" applyFill="1" applyBorder="1" applyAlignment="1">
      <alignment horizontal="right" vertical="center" shrinkToFit="1"/>
    </xf>
    <xf numFmtId="0" fontId="59" fillId="0" borderId="0" xfId="2" applyFont="1" applyFill="1" applyBorder="1" applyAlignment="1">
      <alignment horizontal="left" vertical="center" shrinkToFit="1"/>
    </xf>
    <xf numFmtId="0" fontId="60" fillId="0" borderId="0" xfId="2" applyFont="1" applyFill="1" applyBorder="1" applyAlignment="1">
      <alignment horizontal="left" vertical="center" shrinkToFit="1"/>
    </xf>
    <xf numFmtId="179" fontId="60" fillId="0" borderId="0" xfId="3" applyNumberFormat="1" applyFont="1" applyFill="1" applyBorder="1" applyAlignment="1">
      <alignment horizontal="right" vertical="center" shrinkToFit="1"/>
    </xf>
    <xf numFmtId="41" fontId="13" fillId="0" borderId="0" xfId="2" applyNumberFormat="1" applyFont="1" applyFill="1" applyBorder="1">
      <alignment vertical="center"/>
    </xf>
    <xf numFmtId="178" fontId="21" fillId="0" borderId="79" xfId="2" applyNumberFormat="1" applyFont="1" applyFill="1" applyBorder="1">
      <alignment vertical="center"/>
    </xf>
    <xf numFmtId="178" fontId="21" fillId="0" borderId="80" xfId="2" applyNumberFormat="1" applyFont="1" applyFill="1" applyBorder="1">
      <alignment vertical="center"/>
    </xf>
    <xf numFmtId="178" fontId="13" fillId="0" borderId="78" xfId="3" applyNumberFormat="1" applyFont="1" applyFill="1" applyBorder="1">
      <alignment vertical="center"/>
    </xf>
    <xf numFmtId="179" fontId="60" fillId="0" borderId="81" xfId="3" applyNumberFormat="1" applyFont="1" applyFill="1" applyBorder="1" applyAlignment="1">
      <alignment horizontal="right" vertical="center" shrinkToFit="1"/>
    </xf>
    <xf numFmtId="0" fontId="39" fillId="0" borderId="0" xfId="2" applyFont="1" applyFill="1" applyAlignment="1">
      <alignment vertical="center" shrinkToFit="1"/>
    </xf>
    <xf numFmtId="0" fontId="13" fillId="0" borderId="3" xfId="2" applyFont="1" applyFill="1" applyBorder="1" applyAlignment="1">
      <alignment horizontal="center" vertical="center" shrinkToFit="1"/>
    </xf>
    <xf numFmtId="0" fontId="13" fillId="0" borderId="14" xfId="2" applyFont="1" applyFill="1" applyBorder="1" applyAlignment="1">
      <alignment horizontal="center" vertical="center" shrinkToFit="1"/>
    </xf>
    <xf numFmtId="0" fontId="21" fillId="0" borderId="5" xfId="2" applyFont="1" applyFill="1" applyBorder="1">
      <alignment vertical="center"/>
    </xf>
    <xf numFmtId="0" fontId="10" fillId="0" borderId="3" xfId="2" applyFont="1" applyFill="1" applyBorder="1">
      <alignment vertical="center"/>
    </xf>
    <xf numFmtId="178" fontId="13" fillId="2" borderId="33" xfId="2" applyNumberFormat="1" applyFont="1" applyFill="1" applyBorder="1" applyProtection="1">
      <alignment vertical="center"/>
      <protection locked="0"/>
    </xf>
    <xf numFmtId="178" fontId="13" fillId="2" borderId="2" xfId="2" applyNumberFormat="1" applyFont="1" applyFill="1" applyBorder="1" applyProtection="1">
      <alignment vertical="center"/>
      <protection locked="0"/>
    </xf>
    <xf numFmtId="178" fontId="13" fillId="2" borderId="34" xfId="2" applyNumberFormat="1" applyFont="1" applyFill="1" applyBorder="1" applyProtection="1">
      <alignment vertical="center"/>
      <protection locked="0"/>
    </xf>
    <xf numFmtId="178" fontId="13" fillId="2" borderId="4" xfId="2" applyNumberFormat="1" applyFont="1" applyFill="1" applyBorder="1" applyProtection="1">
      <alignment vertical="center"/>
      <protection locked="0"/>
    </xf>
    <xf numFmtId="0" fontId="53" fillId="0" borderId="7" xfId="2" applyFont="1" applyFill="1" applyBorder="1">
      <alignment vertical="center"/>
    </xf>
    <xf numFmtId="0" fontId="54" fillId="0" borderId="7" xfId="2" applyFont="1" applyFill="1" applyBorder="1">
      <alignment vertical="center"/>
    </xf>
    <xf numFmtId="183" fontId="54" fillId="2" borderId="19" xfId="2" applyNumberFormat="1" applyFont="1" applyFill="1" applyBorder="1" applyProtection="1">
      <alignment vertical="center"/>
      <protection locked="0"/>
    </xf>
    <xf numFmtId="183" fontId="54" fillId="2" borderId="8" xfId="2" applyNumberFormat="1" applyFont="1" applyFill="1" applyBorder="1" applyProtection="1">
      <alignment vertical="center"/>
      <protection locked="0"/>
    </xf>
    <xf numFmtId="183" fontId="54" fillId="2" borderId="6" xfId="2" applyNumberFormat="1" applyFont="1" applyFill="1" applyBorder="1" applyProtection="1">
      <alignment vertical="center"/>
      <protection locked="0"/>
    </xf>
    <xf numFmtId="183" fontId="54" fillId="2" borderId="20" xfId="2" applyNumberFormat="1" applyFont="1" applyFill="1" applyBorder="1" applyProtection="1">
      <alignment vertical="center"/>
      <protection locked="0"/>
    </xf>
    <xf numFmtId="0" fontId="21" fillId="0" borderId="19" xfId="2" applyFont="1" applyFill="1" applyBorder="1">
      <alignment vertical="center"/>
    </xf>
    <xf numFmtId="0" fontId="13" fillId="0" borderId="4" xfId="2" applyFont="1" applyFill="1" applyBorder="1">
      <alignment vertical="center"/>
    </xf>
    <xf numFmtId="0" fontId="53" fillId="0" borderId="0" xfId="2" applyFont="1" applyFill="1" applyBorder="1">
      <alignment vertical="center"/>
    </xf>
    <xf numFmtId="0" fontId="54" fillId="0" borderId="60" xfId="2" applyFont="1" applyFill="1" applyBorder="1">
      <alignment vertical="center"/>
    </xf>
    <xf numFmtId="0" fontId="54" fillId="0" borderId="0" xfId="2" applyFont="1" applyFill="1" applyBorder="1">
      <alignment vertical="center"/>
    </xf>
    <xf numFmtId="183" fontId="54" fillId="2" borderId="21" xfId="2" applyNumberFormat="1" applyFont="1" applyFill="1" applyBorder="1" applyProtection="1">
      <alignment vertical="center"/>
      <protection locked="0"/>
    </xf>
    <xf numFmtId="183" fontId="54" fillId="2" borderId="1" xfId="2" applyNumberFormat="1" applyFont="1" applyFill="1" applyBorder="1" applyProtection="1">
      <alignment vertical="center"/>
      <protection locked="0"/>
    </xf>
    <xf numFmtId="183" fontId="54" fillId="2" borderId="5" xfId="2" applyNumberFormat="1" applyFont="1" applyFill="1" applyBorder="1" applyProtection="1">
      <alignment vertical="center"/>
      <protection locked="0"/>
    </xf>
    <xf numFmtId="183" fontId="54" fillId="2" borderId="22" xfId="2" applyNumberFormat="1" applyFont="1" applyFill="1" applyBorder="1" applyProtection="1">
      <alignment vertical="center"/>
      <protection locked="0"/>
    </xf>
    <xf numFmtId="178" fontId="13" fillId="2" borderId="21" xfId="2" applyNumberFormat="1" applyFont="1" applyFill="1" applyBorder="1" applyProtection="1">
      <alignment vertical="center"/>
      <protection locked="0"/>
    </xf>
    <xf numFmtId="178" fontId="13" fillId="2" borderId="5" xfId="2" applyNumberFormat="1" applyFont="1" applyFill="1" applyBorder="1" applyProtection="1">
      <alignment vertical="center"/>
      <protection locked="0"/>
    </xf>
    <xf numFmtId="178" fontId="13" fillId="2" borderId="22" xfId="2" applyNumberFormat="1" applyFont="1" applyFill="1" applyBorder="1" applyProtection="1">
      <alignment vertical="center"/>
      <protection locked="0"/>
    </xf>
    <xf numFmtId="178" fontId="13" fillId="2" borderId="1" xfId="2" applyNumberFormat="1" applyFont="1" applyFill="1" applyBorder="1" applyProtection="1">
      <alignment vertical="center"/>
      <protection locked="0"/>
    </xf>
    <xf numFmtId="0" fontId="10" fillId="0" borderId="50" xfId="2" applyFont="1" applyFill="1" applyBorder="1">
      <alignment vertical="center"/>
    </xf>
    <xf numFmtId="0" fontId="13" fillId="0" borderId="56" xfId="2" applyFont="1" applyFill="1" applyBorder="1">
      <alignment vertical="center"/>
    </xf>
    <xf numFmtId="178" fontId="13" fillId="0" borderId="27" xfId="2" applyNumberFormat="1" applyFont="1" applyFill="1" applyBorder="1" applyProtection="1">
      <alignment vertical="center"/>
      <protection locked="0"/>
    </xf>
    <xf numFmtId="0" fontId="13" fillId="0" borderId="41" xfId="2" applyFont="1" applyFill="1" applyBorder="1">
      <alignment vertical="center"/>
    </xf>
    <xf numFmtId="0" fontId="53" fillId="0" borderId="60" xfId="2" applyFont="1" applyFill="1" applyBorder="1">
      <alignment vertical="center"/>
    </xf>
    <xf numFmtId="183" fontId="54" fillId="2" borderId="40" xfId="2" applyNumberFormat="1" applyFont="1" applyFill="1" applyBorder="1" applyProtection="1">
      <alignment vertical="center"/>
      <protection locked="0"/>
    </xf>
    <xf numFmtId="183" fontId="54" fillId="2" borderId="43" xfId="2" applyNumberFormat="1" applyFont="1" applyFill="1" applyBorder="1" applyProtection="1">
      <alignment vertical="center"/>
      <protection locked="0"/>
    </xf>
    <xf numFmtId="183" fontId="54" fillId="2" borderId="41" xfId="2" applyNumberFormat="1" applyFont="1" applyFill="1" applyBorder="1" applyProtection="1">
      <alignment vertical="center"/>
      <protection locked="0"/>
    </xf>
    <xf numFmtId="183" fontId="54" fillId="2" borderId="42" xfId="2" applyNumberFormat="1" applyFont="1" applyFill="1" applyBorder="1" applyProtection="1">
      <alignment vertical="center"/>
      <protection locked="0"/>
    </xf>
    <xf numFmtId="0" fontId="10" fillId="0" borderId="41" xfId="2" applyFont="1" applyFill="1" applyBorder="1">
      <alignment vertical="center"/>
    </xf>
    <xf numFmtId="0" fontId="13" fillId="0" borderId="60" xfId="2" applyFont="1" applyFill="1" applyBorder="1">
      <alignment vertical="center"/>
    </xf>
    <xf numFmtId="178" fontId="13" fillId="0" borderId="40" xfId="2" applyNumberFormat="1" applyFont="1" applyFill="1" applyBorder="1" applyProtection="1">
      <alignment vertical="center"/>
      <protection locked="0"/>
    </xf>
    <xf numFmtId="178" fontId="13" fillId="0" borderId="41" xfId="2" applyNumberFormat="1" applyFont="1" applyFill="1" applyBorder="1" applyProtection="1">
      <alignment vertical="center"/>
      <protection locked="0"/>
    </xf>
    <xf numFmtId="178" fontId="13" fillId="0" borderId="42" xfId="2" applyNumberFormat="1" applyFont="1" applyFill="1" applyBorder="1" applyProtection="1">
      <alignment vertical="center"/>
      <protection locked="0"/>
    </xf>
    <xf numFmtId="178" fontId="13" fillId="0" borderId="43" xfId="2" applyNumberFormat="1" applyFont="1" applyFill="1" applyBorder="1" applyProtection="1">
      <alignment vertical="center"/>
      <protection locked="0"/>
    </xf>
    <xf numFmtId="0" fontId="10" fillId="0" borderId="44" xfId="2" applyFont="1" applyFill="1" applyBorder="1">
      <alignment vertical="center"/>
    </xf>
    <xf numFmtId="0" fontId="13" fillId="0" borderId="45" xfId="2" applyFont="1" applyFill="1" applyBorder="1">
      <alignment vertical="center"/>
    </xf>
    <xf numFmtId="178" fontId="13" fillId="4" borderId="47" xfId="2" applyNumberFormat="1" applyFont="1" applyFill="1" applyBorder="1" applyProtection="1">
      <alignment vertical="center"/>
      <protection locked="0"/>
    </xf>
    <xf numFmtId="178" fontId="13" fillId="4" borderId="44" xfId="2" applyNumberFormat="1" applyFont="1" applyFill="1" applyBorder="1" applyProtection="1">
      <alignment vertical="center"/>
      <protection locked="0"/>
    </xf>
    <xf numFmtId="178" fontId="13" fillId="4" borderId="48" xfId="2" applyNumberFormat="1" applyFont="1" applyFill="1" applyBorder="1" applyProtection="1">
      <alignment vertical="center"/>
      <protection locked="0"/>
    </xf>
    <xf numFmtId="178" fontId="13" fillId="4" borderId="46" xfId="2" applyNumberFormat="1" applyFont="1" applyFill="1" applyBorder="1" applyProtection="1">
      <alignment vertical="center"/>
      <protection locked="0"/>
    </xf>
    <xf numFmtId="0" fontId="10" fillId="0" borderId="31" xfId="2" applyFont="1" applyFill="1" applyBorder="1">
      <alignment vertical="center"/>
    </xf>
    <xf numFmtId="0" fontId="13" fillId="0" borderId="31" xfId="2" applyFont="1" applyFill="1" applyBorder="1">
      <alignment vertical="center"/>
    </xf>
    <xf numFmtId="178" fontId="13" fillId="4" borderId="28" xfId="2" applyNumberFormat="1" applyFont="1" applyFill="1" applyBorder="1" applyProtection="1">
      <alignment vertical="center"/>
      <protection locked="0"/>
    </xf>
    <xf numFmtId="178" fontId="13" fillId="4" borderId="29" xfId="2" applyNumberFormat="1" applyFont="1" applyFill="1" applyBorder="1" applyProtection="1">
      <alignment vertical="center"/>
      <protection locked="0"/>
    </xf>
    <xf numFmtId="178" fontId="13" fillId="4" borderId="30" xfId="2" applyNumberFormat="1" applyFont="1" applyFill="1" applyBorder="1" applyProtection="1">
      <alignment vertical="center"/>
      <protection locked="0"/>
    </xf>
    <xf numFmtId="178" fontId="13" fillId="4" borderId="32" xfId="2" applyNumberFormat="1" applyFont="1" applyFill="1" applyBorder="1" applyProtection="1">
      <alignment vertical="center"/>
      <protection locked="0"/>
    </xf>
    <xf numFmtId="0" fontId="53" fillId="0" borderId="37" xfId="2" applyFont="1" applyFill="1" applyBorder="1">
      <alignment vertical="center"/>
    </xf>
    <xf numFmtId="0" fontId="54" fillId="0" borderId="38" xfId="2" applyFont="1" applyFill="1" applyBorder="1">
      <alignment vertical="center"/>
    </xf>
    <xf numFmtId="0" fontId="54" fillId="0" borderId="23" xfId="2" applyFont="1" applyFill="1" applyBorder="1">
      <alignment vertical="center"/>
    </xf>
    <xf numFmtId="184" fontId="54" fillId="0" borderId="24" xfId="2" applyNumberFormat="1" applyFont="1" applyFill="1" applyBorder="1">
      <alignment vertical="center"/>
    </xf>
    <xf numFmtId="184" fontId="54" fillId="0" borderId="37" xfId="2" applyNumberFormat="1" applyFont="1" applyFill="1" applyBorder="1">
      <alignment vertical="center"/>
    </xf>
    <xf numFmtId="184" fontId="54" fillId="0" borderId="39" xfId="2" applyNumberFormat="1" applyFont="1" applyFill="1" applyBorder="1">
      <alignment vertical="center"/>
    </xf>
    <xf numFmtId="184" fontId="54" fillId="0" borderId="23" xfId="2" applyNumberFormat="1" applyFont="1" applyFill="1" applyBorder="1">
      <alignment vertical="center"/>
    </xf>
    <xf numFmtId="184" fontId="54" fillId="0" borderId="0" xfId="2" applyNumberFormat="1" applyFont="1" applyFill="1" applyBorder="1">
      <alignment vertical="center"/>
    </xf>
    <xf numFmtId="185" fontId="13" fillId="0" borderId="40" xfId="3" applyNumberFormat="1" applyFont="1" applyFill="1" applyBorder="1" applyAlignment="1">
      <alignment vertical="center" shrinkToFit="1"/>
    </xf>
    <xf numFmtId="185" fontId="13" fillId="0" borderId="41" xfId="3" applyNumberFormat="1" applyFont="1" applyFill="1" applyBorder="1" applyAlignment="1">
      <alignment vertical="center" shrinkToFit="1"/>
    </xf>
    <xf numFmtId="185" fontId="13" fillId="0" borderId="42" xfId="3" applyNumberFormat="1" applyFont="1" applyFill="1" applyBorder="1" applyAlignment="1">
      <alignment vertical="center" shrinkToFit="1"/>
    </xf>
    <xf numFmtId="185" fontId="13" fillId="0" borderId="43" xfId="3" applyNumberFormat="1" applyFont="1" applyFill="1" applyBorder="1" applyAlignment="1">
      <alignment vertical="center" shrinkToFit="1"/>
    </xf>
    <xf numFmtId="186" fontId="13" fillId="0" borderId="47" xfId="2" applyNumberFormat="1" applyFont="1" applyFill="1" applyBorder="1">
      <alignment vertical="center"/>
    </xf>
    <xf numFmtId="186" fontId="13" fillId="0" borderId="44" xfId="2" applyNumberFormat="1" applyFont="1" applyFill="1" applyBorder="1">
      <alignment vertical="center"/>
    </xf>
    <xf numFmtId="186" fontId="13" fillId="0" borderId="48" xfId="2" applyNumberFormat="1" applyFont="1" applyFill="1" applyBorder="1">
      <alignment vertical="center"/>
    </xf>
    <xf numFmtId="186" fontId="13" fillId="0" borderId="46" xfId="2" applyNumberFormat="1" applyFont="1" applyFill="1" applyBorder="1">
      <alignment vertical="center"/>
    </xf>
    <xf numFmtId="0" fontId="10" fillId="0" borderId="29" xfId="2" applyFont="1" applyFill="1" applyBorder="1">
      <alignment vertical="center"/>
    </xf>
    <xf numFmtId="186" fontId="13" fillId="0" borderId="28" xfId="2" applyNumberFormat="1" applyFont="1" applyFill="1" applyBorder="1">
      <alignment vertical="center"/>
    </xf>
    <xf numFmtId="186" fontId="13" fillId="0" borderId="29" xfId="2" applyNumberFormat="1" applyFont="1" applyFill="1" applyBorder="1">
      <alignment vertical="center"/>
    </xf>
    <xf numFmtId="186" fontId="13" fillId="0" borderId="30" xfId="2" applyNumberFormat="1" applyFont="1" applyFill="1" applyBorder="1">
      <alignment vertical="center"/>
    </xf>
    <xf numFmtId="186" fontId="13" fillId="0" borderId="32" xfId="2" applyNumberFormat="1" applyFont="1" applyFill="1" applyBorder="1">
      <alignment vertical="center"/>
    </xf>
    <xf numFmtId="0" fontId="11" fillId="0" borderId="0" xfId="0" applyFont="1" applyFill="1" applyAlignment="1">
      <alignment horizontal="left" vertical="center" shrinkToFit="1"/>
    </xf>
    <xf numFmtId="0" fontId="9" fillId="0" borderId="0" xfId="0" applyFont="1" applyFill="1" applyAlignment="1">
      <alignment horizontal="left" vertical="center" shrinkToFit="1"/>
    </xf>
    <xf numFmtId="0" fontId="9" fillId="0" borderId="0" xfId="2" applyFont="1" applyFill="1" applyAlignment="1">
      <alignment horizontal="left" vertical="center" shrinkToFit="1"/>
    </xf>
    <xf numFmtId="0" fontId="51" fillId="0" borderId="0" xfId="6" applyFont="1" applyAlignment="1">
      <alignment horizontal="right" vertical="center"/>
    </xf>
    <xf numFmtId="0" fontId="47" fillId="0" borderId="0" xfId="0" applyNumberFormat="1" applyFont="1" applyFill="1" applyAlignment="1">
      <alignment horizontal="left" vertical="center" shrinkToFit="1"/>
    </xf>
    <xf numFmtId="0" fontId="47" fillId="0" borderId="0" xfId="0" applyFont="1" applyFill="1" applyAlignment="1">
      <alignment horizontal="left" vertical="center" shrinkToFit="1"/>
    </xf>
    <xf numFmtId="176" fontId="47" fillId="0" borderId="0" xfId="0" applyNumberFormat="1" applyFont="1" applyFill="1" applyAlignment="1">
      <alignment horizontal="right" vertical="center"/>
    </xf>
    <xf numFmtId="0" fontId="47" fillId="0" borderId="0" xfId="0" applyFont="1" applyFill="1" applyAlignment="1">
      <alignment horizontal="right" vertical="center"/>
    </xf>
    <xf numFmtId="0" fontId="9" fillId="0" borderId="0" xfId="0" applyFont="1" applyFill="1" applyAlignment="1">
      <alignment vertical="center" shrinkToFit="1"/>
    </xf>
    <xf numFmtId="0" fontId="47" fillId="0" borderId="0" xfId="0" applyFont="1" applyFill="1" applyAlignment="1">
      <alignment horizontal="center" vertical="center"/>
    </xf>
    <xf numFmtId="0" fontId="22" fillId="0" borderId="0" xfId="0" applyFont="1" applyFill="1" applyAlignment="1">
      <alignment horizontal="center" vertical="center"/>
    </xf>
    <xf numFmtId="0" fontId="10" fillId="0" borderId="0" xfId="2" applyFont="1" applyFill="1" applyAlignment="1">
      <alignment horizontal="right" vertical="center" shrinkToFit="1"/>
    </xf>
    <xf numFmtId="0" fontId="10" fillId="0" borderId="0" xfId="0" applyNumberFormat="1" applyFont="1" applyFill="1" applyAlignment="1">
      <alignment vertical="center" shrinkToFit="1"/>
    </xf>
    <xf numFmtId="176" fontId="10" fillId="0" borderId="0" xfId="2" applyNumberFormat="1" applyFont="1" applyFill="1" applyAlignment="1">
      <alignment horizontal="right" vertical="center"/>
    </xf>
    <xf numFmtId="0" fontId="10" fillId="0" borderId="0" xfId="0" applyFont="1" applyFill="1" applyAlignment="1">
      <alignment vertical="center" shrinkToFit="1"/>
    </xf>
    <xf numFmtId="0" fontId="10" fillId="0" borderId="0" xfId="2" applyFont="1" applyFill="1" applyAlignment="1">
      <alignment horizontal="center" vertical="center"/>
    </xf>
    <xf numFmtId="0" fontId="10" fillId="0" borderId="0" xfId="2" applyFont="1" applyFill="1" applyAlignment="1">
      <alignment horizontal="left" vertical="center"/>
    </xf>
    <xf numFmtId="0" fontId="9" fillId="0" borderId="0" xfId="2" applyFont="1" applyFill="1" applyAlignment="1">
      <alignment horizontal="right" vertical="center" shrinkToFit="1"/>
    </xf>
    <xf numFmtId="0" fontId="47" fillId="0" borderId="0" xfId="2" applyFont="1" applyFill="1" applyAlignment="1">
      <alignment horizontal="center" vertical="center"/>
    </xf>
    <xf numFmtId="0" fontId="47" fillId="0" borderId="0" xfId="2" applyFont="1" applyFill="1" applyAlignment="1">
      <alignment horizontal="left" vertical="center"/>
    </xf>
    <xf numFmtId="0" fontId="10" fillId="0" borderId="0" xfId="7" applyFont="1" applyAlignment="1">
      <alignment horizontal="right" vertical="center"/>
    </xf>
    <xf numFmtId="0" fontId="10" fillId="0" borderId="0" xfId="6" applyFont="1" applyFill="1" applyAlignment="1">
      <alignment horizontal="center" vertical="center"/>
    </xf>
    <xf numFmtId="0" fontId="10" fillId="0" borderId="0" xfId="6" applyFont="1" applyFill="1" applyAlignment="1">
      <alignment vertical="center"/>
    </xf>
    <xf numFmtId="0" fontId="47" fillId="0" borderId="0" xfId="6" applyFont="1" applyFill="1" applyAlignment="1">
      <alignment horizontal="center" vertical="center"/>
    </xf>
    <xf numFmtId="0" fontId="47" fillId="0" borderId="0" xfId="6" applyFont="1" applyFill="1" applyAlignment="1">
      <alignment vertical="center"/>
    </xf>
    <xf numFmtId="0" fontId="10" fillId="0" borderId="0" xfId="7" applyFont="1" applyAlignment="1">
      <alignment horizontal="left" vertical="center"/>
    </xf>
    <xf numFmtId="0" fontId="13" fillId="0" borderId="0" xfId="2" applyFont="1" applyFill="1" applyAlignment="1">
      <alignment vertical="center"/>
    </xf>
    <xf numFmtId="0" fontId="10" fillId="0" borderId="0" xfId="2" applyFont="1" applyFill="1" applyAlignment="1">
      <alignment vertical="center"/>
    </xf>
    <xf numFmtId="0" fontId="10" fillId="0" borderId="0" xfId="2" applyFont="1" applyFill="1" applyAlignment="1">
      <alignment vertical="center" shrinkToFit="1"/>
    </xf>
    <xf numFmtId="0" fontId="10" fillId="0" borderId="0" xfId="2" applyFont="1" applyFill="1" applyAlignment="1">
      <alignment horizontal="right" vertical="center"/>
    </xf>
    <xf numFmtId="0" fontId="43" fillId="0" borderId="0" xfId="6" applyFont="1" applyAlignment="1">
      <alignment horizontal="right" vertical="center"/>
    </xf>
    <xf numFmtId="0" fontId="43" fillId="0" borderId="0" xfId="6" applyFont="1" applyAlignment="1">
      <alignment horizontal="center" vertical="center"/>
    </xf>
    <xf numFmtId="0" fontId="47" fillId="0" borderId="7" xfId="0" applyFont="1" applyFill="1" applyBorder="1" applyAlignment="1">
      <alignment horizontal="right" vertical="center"/>
    </xf>
    <xf numFmtId="0" fontId="22" fillId="0" borderId="7" xfId="0" applyFont="1" applyFill="1" applyBorder="1" applyAlignment="1">
      <alignment horizontal="center" vertical="center"/>
    </xf>
    <xf numFmtId="0" fontId="47"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13" fillId="0" borderId="0" xfId="2" applyFont="1" applyFill="1" applyBorder="1" applyAlignment="1">
      <alignment horizontal="center" vertical="center"/>
    </xf>
    <xf numFmtId="0" fontId="30" fillId="0" borderId="0" xfId="6" applyFont="1" applyAlignment="1">
      <alignment horizontal="right" vertical="center"/>
    </xf>
    <xf numFmtId="0" fontId="30" fillId="0" borderId="0" xfId="6" applyFont="1" applyAlignment="1">
      <alignment horizontal="center" vertical="center"/>
    </xf>
    <xf numFmtId="0" fontId="10" fillId="0" borderId="0" xfId="2" applyFont="1" applyFill="1" applyBorder="1" applyAlignment="1">
      <alignment horizontal="right" vertical="center"/>
    </xf>
    <xf numFmtId="0" fontId="10" fillId="0" borderId="0" xfId="2" applyFont="1" applyFill="1" applyBorder="1" applyAlignment="1">
      <alignment horizontal="center" vertical="center"/>
    </xf>
    <xf numFmtId="0" fontId="26" fillId="4" borderId="24" xfId="6" applyFont="1" applyFill="1" applyBorder="1" applyAlignment="1" applyProtection="1">
      <alignment horizontal="center" vertical="center"/>
      <protection locked="0"/>
    </xf>
    <xf numFmtId="0" fontId="26" fillId="4" borderId="24" xfId="6" applyFont="1" applyFill="1" applyBorder="1" applyAlignment="1" applyProtection="1">
      <alignment horizontal="left" vertical="center" wrapText="1"/>
      <protection locked="0"/>
    </xf>
    <xf numFmtId="178" fontId="41" fillId="4" borderId="24" xfId="6" applyNumberFormat="1" applyFont="1" applyFill="1" applyBorder="1" applyAlignment="1" applyProtection="1">
      <alignment horizontal="right" vertical="center" shrinkToFit="1"/>
      <protection locked="0"/>
    </xf>
    <xf numFmtId="178" fontId="41" fillId="4" borderId="37" xfId="6" applyNumberFormat="1" applyFont="1" applyFill="1" applyBorder="1" applyAlignment="1" applyProtection="1">
      <alignment vertical="center" shrinkToFit="1"/>
      <protection locked="0"/>
    </xf>
    <xf numFmtId="178" fontId="41" fillId="4" borderId="39" xfId="6" applyNumberFormat="1" applyFont="1" applyFill="1" applyBorder="1" applyAlignment="1" applyProtection="1">
      <alignment vertical="center" shrinkToFit="1"/>
      <protection locked="0"/>
    </xf>
    <xf numFmtId="178" fontId="41" fillId="4" borderId="24" xfId="6" applyNumberFormat="1" applyFont="1" applyFill="1" applyBorder="1" applyAlignment="1" applyProtection="1">
      <alignment vertical="center" shrinkToFit="1"/>
      <protection locked="0"/>
    </xf>
    <xf numFmtId="0" fontId="3" fillId="3" borderId="63" xfId="5" applyFont="1" applyFill="1" applyBorder="1" applyAlignment="1" applyProtection="1">
      <alignment horizontal="center" vertical="center" shrinkToFit="1"/>
      <protection locked="0"/>
    </xf>
    <xf numFmtId="0" fontId="3" fillId="3" borderId="64" xfId="5" applyFill="1" applyBorder="1" applyAlignment="1" applyProtection="1">
      <alignment horizontal="center" vertical="center" shrinkToFit="1"/>
      <protection locked="0"/>
    </xf>
    <xf numFmtId="0" fontId="3" fillId="3" borderId="65" xfId="5" applyFill="1" applyBorder="1" applyAlignment="1" applyProtection="1">
      <alignment horizontal="center" vertical="center" shrinkToFit="1"/>
      <protection locked="0"/>
    </xf>
    <xf numFmtId="14" fontId="3" fillId="3" borderId="63" xfId="5" applyNumberFormat="1" applyFont="1" applyFill="1" applyBorder="1" applyAlignment="1" applyProtection="1">
      <alignment horizontal="center" vertical="center"/>
      <protection locked="0"/>
    </xf>
    <xf numFmtId="0" fontId="3" fillId="3" borderId="64" xfId="5" applyFill="1" applyBorder="1" applyAlignment="1" applyProtection="1">
      <alignment horizontal="center" vertical="center"/>
      <protection locked="0"/>
    </xf>
    <xf numFmtId="0" fontId="3" fillId="3" borderId="65" xfId="5" applyFill="1" applyBorder="1" applyAlignment="1" applyProtection="1">
      <alignment horizontal="center" vertical="center"/>
      <protection locked="0"/>
    </xf>
    <xf numFmtId="0" fontId="3" fillId="3" borderId="63" xfId="5" applyFill="1" applyBorder="1" applyAlignment="1" applyProtection="1">
      <alignment horizontal="center" vertical="center"/>
      <protection locked="0"/>
    </xf>
    <xf numFmtId="0" fontId="4" fillId="0" borderId="0" xfId="5" applyFont="1" applyAlignment="1">
      <alignment horizontal="center" vertical="center"/>
    </xf>
    <xf numFmtId="0" fontId="24" fillId="0" borderId="0" xfId="5" applyFont="1" applyAlignment="1">
      <alignment horizontal="center" vertical="center"/>
    </xf>
    <xf numFmtId="0" fontId="8" fillId="0" borderId="0" xfId="12" applyFont="1" applyFill="1" applyAlignment="1">
      <alignment horizontal="center"/>
    </xf>
    <xf numFmtId="0" fontId="42" fillId="0" borderId="0" xfId="6" applyFont="1" applyAlignment="1">
      <alignment horizontal="center" vertical="center"/>
    </xf>
    <xf numFmtId="0" fontId="43" fillId="0" borderId="0" xfId="6" applyFont="1" applyAlignment="1">
      <alignment horizontal="center" vertical="center"/>
    </xf>
    <xf numFmtId="0" fontId="62" fillId="0" borderId="0" xfId="6" applyFont="1" applyAlignment="1">
      <alignment horizontal="center" vertical="center"/>
    </xf>
    <xf numFmtId="188" fontId="61" fillId="0" borderId="0" xfId="0" applyNumberFormat="1" applyFont="1" applyAlignment="1">
      <alignment horizontal="center" vertical="center" shrinkToFit="1"/>
    </xf>
    <xf numFmtId="0" fontId="51" fillId="4" borderId="10" xfId="6" applyFont="1" applyFill="1" applyBorder="1"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51" fillId="4" borderId="44" xfId="6" applyFont="1" applyFill="1" applyBorder="1" applyAlignment="1" applyProtection="1">
      <alignment vertical="center" shrinkToFit="1"/>
      <protection locked="0"/>
    </xf>
    <xf numFmtId="0" fontId="0" fillId="0" borderId="45" xfId="0" applyBorder="1" applyAlignment="1" applyProtection="1">
      <alignment vertical="center" shrinkToFit="1"/>
      <protection locked="0"/>
    </xf>
    <xf numFmtId="0" fontId="0" fillId="0" borderId="46" xfId="0" applyBorder="1" applyAlignment="1" applyProtection="1">
      <alignment vertical="center" shrinkToFit="1"/>
      <protection locked="0"/>
    </xf>
    <xf numFmtId="0" fontId="51" fillId="4" borderId="29" xfId="6" applyFont="1" applyFill="1"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32" xfId="0" applyBorder="1" applyAlignment="1" applyProtection="1">
      <alignment vertical="center" shrinkToFit="1"/>
      <protection locked="0"/>
    </xf>
    <xf numFmtId="0" fontId="40" fillId="0" borderId="33" xfId="6" applyFont="1" applyFill="1" applyBorder="1" applyAlignment="1">
      <alignment horizontal="center" vertical="center" wrapText="1" shrinkToFit="1"/>
    </xf>
    <xf numFmtId="0" fontId="40" fillId="0" borderId="19" xfId="6" applyFont="1" applyFill="1" applyBorder="1" applyAlignment="1">
      <alignment horizontal="center" vertical="center" wrapText="1" shrinkToFit="1"/>
    </xf>
    <xf numFmtId="188" fontId="51" fillId="0" borderId="0" xfId="6" applyNumberFormat="1" applyFont="1" applyAlignment="1">
      <alignment horizontal="center" vertical="center"/>
    </xf>
    <xf numFmtId="0" fontId="50" fillId="0" borderId="0" xfId="6" applyFont="1" applyAlignment="1">
      <alignment horizontal="center" vertical="center"/>
    </xf>
    <xf numFmtId="0" fontId="49" fillId="0" borderId="37" xfId="6" applyFont="1" applyFill="1" applyBorder="1" applyAlignment="1">
      <alignment horizontal="center" vertical="center"/>
    </xf>
    <xf numFmtId="0" fontId="49" fillId="0" borderId="38" xfId="6" applyFont="1" applyFill="1" applyBorder="1" applyAlignment="1">
      <alignment horizontal="center" vertical="center"/>
    </xf>
    <xf numFmtId="0" fontId="49" fillId="0" borderId="23" xfId="6" applyFont="1" applyFill="1" applyBorder="1" applyAlignment="1">
      <alignment horizontal="center" vertical="center"/>
    </xf>
    <xf numFmtId="0" fontId="49" fillId="0" borderId="2" xfId="6" applyFont="1" applyFill="1" applyBorder="1" applyAlignment="1">
      <alignment horizontal="center" vertical="center" wrapText="1"/>
    </xf>
    <xf numFmtId="0" fontId="49" fillId="0" borderId="4" xfId="6" applyFont="1" applyFill="1" applyBorder="1" applyAlignment="1">
      <alignment horizontal="center" vertical="center" wrapText="1"/>
    </xf>
    <xf numFmtId="0" fontId="49" fillId="0" borderId="5" xfId="6" applyFont="1" applyFill="1" applyBorder="1" applyAlignment="1">
      <alignment horizontal="center" vertical="center" wrapText="1"/>
    </xf>
    <xf numFmtId="0" fontId="49" fillId="0" borderId="1" xfId="6" applyFont="1" applyFill="1" applyBorder="1" applyAlignment="1">
      <alignment horizontal="center" vertical="center" wrapText="1"/>
    </xf>
    <xf numFmtId="0" fontId="49" fillId="0" borderId="6" xfId="6" applyFont="1" applyFill="1" applyBorder="1" applyAlignment="1">
      <alignment horizontal="center" vertical="center" wrapText="1"/>
    </xf>
    <xf numFmtId="0" fontId="49" fillId="0" borderId="8" xfId="6" applyFont="1" applyFill="1" applyBorder="1" applyAlignment="1">
      <alignment horizontal="center" vertical="center" wrapText="1"/>
    </xf>
    <xf numFmtId="0" fontId="51" fillId="0" borderId="0" xfId="6" applyFont="1" applyAlignment="1">
      <alignment horizontal="right" vertical="center"/>
    </xf>
    <xf numFmtId="0" fontId="51" fillId="0" borderId="0" xfId="6" applyFont="1" applyAlignment="1">
      <alignment horizontal="left" vertical="center"/>
    </xf>
    <xf numFmtId="0" fontId="49" fillId="0" borderId="3" xfId="6" applyFont="1" applyFill="1" applyBorder="1" applyAlignment="1">
      <alignment horizontal="center" vertical="center" wrapText="1"/>
    </xf>
    <xf numFmtId="0" fontId="49" fillId="0" borderId="0" xfId="6" applyFont="1" applyFill="1" applyBorder="1" applyAlignment="1">
      <alignment horizontal="center" vertical="center" wrapText="1"/>
    </xf>
    <xf numFmtId="0" fontId="49" fillId="0" borderId="7" xfId="6" applyFont="1" applyFill="1" applyBorder="1" applyAlignment="1">
      <alignment horizontal="center" vertical="center" wrapText="1"/>
    </xf>
    <xf numFmtId="0" fontId="19" fillId="0" borderId="37" xfId="6" applyFont="1" applyFill="1" applyBorder="1" applyAlignment="1">
      <alignment horizontal="center" vertical="center"/>
    </xf>
    <xf numFmtId="0" fontId="19" fillId="0" borderId="38" xfId="6" applyFont="1" applyFill="1" applyBorder="1" applyAlignment="1">
      <alignment horizontal="center" vertical="center"/>
    </xf>
    <xf numFmtId="0" fontId="19" fillId="0" borderId="23" xfId="6" applyFont="1" applyFill="1" applyBorder="1" applyAlignment="1">
      <alignment horizontal="center" vertical="center"/>
    </xf>
    <xf numFmtId="0" fontId="49" fillId="0" borderId="2" xfId="6" applyFont="1" applyFill="1" applyBorder="1" applyAlignment="1">
      <alignment horizontal="center" vertical="center"/>
    </xf>
    <xf numFmtId="0" fontId="49" fillId="0" borderId="3" xfId="6" applyFont="1" applyFill="1" applyBorder="1" applyAlignment="1">
      <alignment horizontal="center" vertical="center"/>
    </xf>
    <xf numFmtId="0" fontId="49" fillId="0" borderId="4" xfId="6" applyFont="1" applyFill="1" applyBorder="1" applyAlignment="1">
      <alignment horizontal="center" vertical="center"/>
    </xf>
    <xf numFmtId="0" fontId="49" fillId="0" borderId="5" xfId="6" applyFont="1" applyFill="1" applyBorder="1" applyAlignment="1">
      <alignment horizontal="center" vertical="center"/>
    </xf>
    <xf numFmtId="0" fontId="49" fillId="0" borderId="0" xfId="6" applyFont="1" applyFill="1" applyBorder="1" applyAlignment="1">
      <alignment horizontal="center" vertical="center"/>
    </xf>
    <xf numFmtId="0" fontId="49" fillId="0" borderId="1" xfId="6" applyFont="1" applyFill="1" applyBorder="1" applyAlignment="1">
      <alignment horizontal="center" vertical="center"/>
    </xf>
    <xf numFmtId="0" fontId="49" fillId="0" borderId="6" xfId="6" applyFont="1" applyFill="1" applyBorder="1" applyAlignment="1">
      <alignment horizontal="center" vertical="center"/>
    </xf>
    <xf numFmtId="0" fontId="49" fillId="0" borderId="7" xfId="6" applyFont="1" applyFill="1" applyBorder="1" applyAlignment="1">
      <alignment horizontal="center" vertical="center"/>
    </xf>
    <xf numFmtId="0" fontId="49" fillId="0" borderId="8" xfId="6" applyFont="1" applyFill="1" applyBorder="1" applyAlignment="1">
      <alignment horizontal="center" vertical="center"/>
    </xf>
    <xf numFmtId="0" fontId="40" fillId="0" borderId="5" xfId="6" applyFont="1" applyFill="1" applyBorder="1" applyAlignment="1">
      <alignment horizontal="center" vertical="center"/>
    </xf>
    <xf numFmtId="0" fontId="40" fillId="0" borderId="0" xfId="6" applyFont="1" applyFill="1" applyBorder="1" applyAlignment="1">
      <alignment horizontal="center" vertical="center"/>
    </xf>
    <xf numFmtId="0" fontId="40" fillId="0" borderId="1" xfId="6" applyFont="1" applyFill="1" applyBorder="1" applyAlignment="1">
      <alignment horizontal="center" vertical="center"/>
    </xf>
    <xf numFmtId="0" fontId="40" fillId="0" borderId="6" xfId="6" applyFont="1" applyFill="1" applyBorder="1" applyAlignment="1">
      <alignment horizontal="center" vertical="center"/>
    </xf>
    <xf numFmtId="0" fontId="40" fillId="0" borderId="7" xfId="6" applyFont="1" applyFill="1" applyBorder="1" applyAlignment="1">
      <alignment horizontal="center" vertical="center"/>
    </xf>
    <xf numFmtId="0" fontId="40" fillId="0" borderId="8" xfId="6" applyFont="1" applyFill="1" applyBorder="1" applyAlignment="1">
      <alignment horizontal="center" vertical="center"/>
    </xf>
    <xf numFmtId="0" fontId="40" fillId="0" borderId="21" xfId="6" applyFont="1" applyFill="1" applyBorder="1" applyAlignment="1">
      <alignment horizontal="center" vertical="center" wrapText="1"/>
    </xf>
    <xf numFmtId="0" fontId="40" fillId="0" borderId="19" xfId="6" applyFont="1" applyFill="1" applyBorder="1" applyAlignment="1">
      <alignment horizontal="center" vertical="center" wrapText="1"/>
    </xf>
    <xf numFmtId="0" fontId="40" fillId="0" borderId="2" xfId="6" applyFont="1" applyFill="1" applyBorder="1" applyAlignment="1">
      <alignment horizontal="center" vertical="center"/>
    </xf>
    <xf numFmtId="0" fontId="40" fillId="0" borderId="3" xfId="6" applyFont="1" applyFill="1" applyBorder="1" applyAlignment="1">
      <alignment horizontal="center" vertical="center"/>
    </xf>
    <xf numFmtId="0" fontId="40" fillId="0" borderId="4" xfId="6" applyFont="1" applyFill="1" applyBorder="1" applyAlignment="1">
      <alignment horizontal="center" vertical="center"/>
    </xf>
    <xf numFmtId="0" fontId="51" fillId="4" borderId="10" xfId="6" applyFont="1" applyFill="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51" fillId="4" borderId="44" xfId="6"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46" xfId="0" applyBorder="1" applyAlignment="1" applyProtection="1">
      <alignment horizontal="left" vertical="center" shrinkToFit="1"/>
      <protection locked="0"/>
    </xf>
    <xf numFmtId="0" fontId="51" fillId="4" borderId="29" xfId="6" applyFont="1" applyFill="1"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30" fillId="4" borderId="24" xfId="6" applyFont="1" applyFill="1" applyBorder="1" applyAlignment="1" applyProtection="1">
      <alignment horizontal="left" vertical="center" wrapText="1"/>
      <protection locked="0"/>
    </xf>
    <xf numFmtId="0" fontId="30" fillId="4" borderId="37" xfId="6" applyFont="1" applyFill="1" applyBorder="1" applyAlignment="1" applyProtection="1">
      <alignment horizontal="left" vertical="center" wrapText="1"/>
      <protection locked="0"/>
    </xf>
    <xf numFmtId="0" fontId="30" fillId="4" borderId="38" xfId="6" applyFont="1" applyFill="1" applyBorder="1" applyAlignment="1" applyProtection="1">
      <alignment horizontal="left" vertical="center" wrapText="1"/>
      <protection locked="0"/>
    </xf>
    <xf numFmtId="0" fontId="30" fillId="4" borderId="23" xfId="6" applyFont="1" applyFill="1" applyBorder="1" applyAlignment="1" applyProtection="1">
      <alignment horizontal="left" vertical="center" wrapText="1"/>
      <protection locked="0"/>
    </xf>
    <xf numFmtId="188" fontId="22" fillId="0" borderId="0" xfId="0" applyNumberFormat="1" applyFont="1" applyFill="1" applyAlignment="1">
      <alignment horizontal="center" vertical="center"/>
    </xf>
    <xf numFmtId="0" fontId="63" fillId="0" borderId="0" xfId="0" applyFont="1" applyFill="1" applyAlignment="1">
      <alignment horizontal="center" vertical="center" justifyLastLine="1"/>
    </xf>
    <xf numFmtId="0" fontId="47" fillId="0" borderId="5"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1" xfId="0" applyFont="1" applyFill="1" applyBorder="1" applyAlignment="1">
      <alignment horizontal="left" vertical="center" shrinkToFit="1"/>
    </xf>
    <xf numFmtId="0" fontId="47" fillId="0" borderId="44" xfId="0" applyFont="1" applyFill="1" applyBorder="1" applyAlignment="1">
      <alignment horizontal="left" vertical="center" shrinkToFit="1"/>
    </xf>
    <xf numFmtId="0" fontId="22" fillId="0" borderId="45" xfId="0" applyFont="1" applyFill="1" applyBorder="1" applyAlignment="1">
      <alignment horizontal="left" vertical="center" shrinkToFit="1"/>
    </xf>
    <xf numFmtId="0" fontId="22" fillId="0" borderId="46" xfId="0" applyFont="1" applyFill="1" applyBorder="1" applyAlignment="1">
      <alignment horizontal="left" vertical="center" shrinkToFit="1"/>
    </xf>
    <xf numFmtId="0" fontId="22" fillId="0" borderId="0" xfId="0" applyFont="1" applyFill="1" applyAlignment="1">
      <alignment horizontal="right" vertical="center" shrinkToFit="1"/>
    </xf>
    <xf numFmtId="0" fontId="19" fillId="0" borderId="5" xfId="0" applyFont="1" applyFill="1" applyBorder="1" applyAlignment="1">
      <alignment horizontal="center" vertical="distributed" textRotation="255" indent="1"/>
    </xf>
    <xf numFmtId="0" fontId="14" fillId="0" borderId="0" xfId="0" applyFont="1" applyFill="1" applyBorder="1" applyAlignment="1">
      <alignment horizontal="center" vertical="distributed" textRotation="255" indent="1"/>
    </xf>
    <xf numFmtId="0" fontId="14" fillId="0" borderId="5" xfId="0" applyFont="1" applyFill="1" applyBorder="1" applyAlignment="1">
      <alignment horizontal="center" vertical="distributed" textRotation="255" indent="1"/>
    </xf>
    <xf numFmtId="0" fontId="14" fillId="0" borderId="6" xfId="0" applyFont="1" applyFill="1" applyBorder="1" applyAlignment="1">
      <alignment horizontal="center" vertical="distributed" textRotation="255" indent="1"/>
    </xf>
    <xf numFmtId="0" fontId="14" fillId="0" borderId="7" xfId="0" applyFont="1" applyFill="1" applyBorder="1" applyAlignment="1">
      <alignment horizontal="center" vertical="distributed" textRotation="255" indent="1"/>
    </xf>
    <xf numFmtId="0" fontId="19" fillId="0" borderId="6"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47" fillId="0" borderId="2" xfId="0" applyFont="1" applyFill="1" applyBorder="1" applyAlignment="1">
      <alignment horizontal="left" vertical="center" shrinkToFit="1"/>
    </xf>
    <xf numFmtId="0" fontId="22" fillId="0" borderId="3" xfId="0" applyFont="1" applyFill="1" applyBorder="1" applyAlignment="1">
      <alignment horizontal="left" vertical="center" shrinkToFit="1"/>
    </xf>
    <xf numFmtId="0" fontId="22" fillId="0" borderId="4" xfId="0" applyFont="1" applyFill="1" applyBorder="1" applyAlignment="1">
      <alignment horizontal="left" vertical="center" shrinkToFit="1"/>
    </xf>
    <xf numFmtId="0" fontId="19" fillId="0" borderId="2"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4" fillId="0" borderId="4" xfId="0" applyFont="1" applyFill="1" applyBorder="1" applyAlignment="1">
      <alignment horizontal="left" vertical="center" shrinkToFit="1"/>
    </xf>
    <xf numFmtId="0" fontId="55" fillId="0" borderId="36" xfId="0" applyFont="1" applyFill="1" applyBorder="1" applyAlignment="1">
      <alignment horizontal="left" vertical="center" shrinkToFit="1"/>
    </xf>
    <xf numFmtId="0" fontId="56" fillId="0" borderId="32" xfId="0" applyFont="1" applyFill="1" applyBorder="1" applyAlignment="1">
      <alignment horizontal="left" vertical="center" shrinkToFit="1"/>
    </xf>
    <xf numFmtId="0" fontId="47" fillId="0" borderId="37" xfId="0" applyFont="1" applyFill="1" applyBorder="1" applyAlignment="1">
      <alignment horizontal="left" vertical="center" shrinkToFit="1"/>
    </xf>
    <xf numFmtId="0" fontId="22" fillId="0" borderId="38" xfId="0" applyFont="1" applyFill="1" applyBorder="1" applyAlignment="1">
      <alignment horizontal="left" vertical="center" shrinkToFit="1"/>
    </xf>
    <xf numFmtId="0" fontId="22" fillId="0" borderId="23" xfId="0" applyFont="1" applyFill="1" applyBorder="1" applyAlignment="1">
      <alignment horizontal="left" vertical="center" shrinkToFit="1"/>
    </xf>
    <xf numFmtId="0" fontId="47" fillId="0" borderId="36" xfId="0" applyFont="1" applyFill="1" applyBorder="1" applyAlignment="1">
      <alignment horizontal="left" vertical="center" shrinkToFit="1"/>
    </xf>
    <xf numFmtId="0" fontId="22" fillId="0" borderId="32" xfId="0" applyFont="1" applyFill="1" applyBorder="1" applyAlignment="1">
      <alignment horizontal="left" vertical="center" shrinkToFit="1"/>
    </xf>
    <xf numFmtId="0" fontId="47" fillId="0" borderId="6" xfId="0" applyFont="1" applyFill="1" applyBorder="1" applyAlignment="1">
      <alignment horizontal="left" vertical="center" shrinkToFit="1"/>
    </xf>
    <xf numFmtId="0" fontId="22" fillId="0" borderId="7" xfId="0" applyFont="1" applyFill="1" applyBorder="1" applyAlignment="1">
      <alignment horizontal="left" vertical="center" shrinkToFit="1"/>
    </xf>
    <xf numFmtId="0" fontId="22" fillId="0" borderId="8" xfId="0" applyFont="1" applyFill="1" applyBorder="1" applyAlignment="1">
      <alignment horizontal="left" vertical="center" shrinkToFit="1"/>
    </xf>
    <xf numFmtId="0" fontId="19" fillId="0" borderId="2" xfId="0" applyFont="1" applyFill="1" applyBorder="1" applyAlignment="1">
      <alignment horizontal="center" vertical="distributed" textRotation="255"/>
    </xf>
    <xf numFmtId="0" fontId="19" fillId="0" borderId="4" xfId="0" applyFont="1" applyFill="1" applyBorder="1" applyAlignment="1">
      <alignment horizontal="center" vertical="distributed" textRotation="255"/>
    </xf>
    <xf numFmtId="0" fontId="19" fillId="0" borderId="5" xfId="0" applyFont="1" applyFill="1" applyBorder="1" applyAlignment="1">
      <alignment horizontal="center" vertical="distributed" textRotation="255"/>
    </xf>
    <xf numFmtId="0" fontId="19" fillId="0" borderId="1" xfId="0" applyFont="1" applyFill="1" applyBorder="1" applyAlignment="1">
      <alignment horizontal="center" vertical="distributed" textRotation="255"/>
    </xf>
    <xf numFmtId="0" fontId="19" fillId="0" borderId="6" xfId="0" applyFont="1" applyFill="1" applyBorder="1" applyAlignment="1">
      <alignment horizontal="center" vertical="distributed" textRotation="255"/>
    </xf>
    <xf numFmtId="0" fontId="19" fillId="0" borderId="8" xfId="0" applyFont="1" applyFill="1" applyBorder="1" applyAlignment="1">
      <alignment horizontal="center" vertical="distributed" textRotation="255"/>
    </xf>
    <xf numFmtId="0" fontId="47" fillId="0" borderId="50" xfId="0" applyFont="1" applyFill="1" applyBorder="1" applyAlignment="1">
      <alignment horizontal="left" vertical="center" shrinkToFit="1"/>
    </xf>
    <xf numFmtId="0" fontId="22" fillId="0" borderId="56" xfId="0" applyFont="1" applyFill="1" applyBorder="1" applyAlignment="1">
      <alignment horizontal="left" vertical="center" shrinkToFit="1"/>
    </xf>
    <xf numFmtId="0" fontId="22" fillId="0" borderId="27" xfId="0" applyFont="1" applyFill="1" applyBorder="1" applyAlignment="1">
      <alignment horizontal="left" vertical="center" shrinkToFit="1"/>
    </xf>
    <xf numFmtId="0" fontId="47" fillId="0" borderId="10" xfId="0" applyFont="1" applyFill="1" applyBorder="1" applyAlignment="1">
      <alignment horizontal="left" vertical="center" shrinkToFit="1"/>
    </xf>
    <xf numFmtId="0" fontId="22" fillId="0" borderId="25" xfId="0" applyFont="1" applyFill="1" applyBorder="1" applyAlignment="1">
      <alignment horizontal="left" vertical="center" shrinkToFit="1"/>
    </xf>
    <xf numFmtId="0" fontId="22" fillId="0" borderId="12" xfId="0" applyFont="1" applyFill="1" applyBorder="1" applyAlignment="1">
      <alignment horizontal="left" vertical="center" shrinkToFit="1"/>
    </xf>
    <xf numFmtId="0" fontId="47" fillId="0" borderId="29" xfId="0" applyFont="1" applyFill="1" applyBorder="1" applyAlignment="1">
      <alignment horizontal="left" vertical="center" shrinkToFit="1"/>
    </xf>
    <xf numFmtId="0" fontId="22" fillId="0" borderId="31" xfId="0" applyFont="1" applyFill="1" applyBorder="1" applyAlignment="1">
      <alignment horizontal="left" vertical="center" shrinkToFit="1"/>
    </xf>
    <xf numFmtId="0" fontId="19" fillId="0" borderId="7" xfId="0" applyFont="1" applyFill="1" applyBorder="1" applyAlignment="1">
      <alignment horizontal="left" vertical="center"/>
    </xf>
    <xf numFmtId="0" fontId="14" fillId="0" borderId="7" xfId="0" applyFont="1" applyFill="1" applyBorder="1" applyAlignment="1">
      <alignment horizontal="left" vertical="center"/>
    </xf>
    <xf numFmtId="0" fontId="19" fillId="0" borderId="37" xfId="0" applyFont="1" applyFill="1" applyBorder="1" applyAlignment="1">
      <alignment horizontal="left" vertical="center" shrinkToFit="1"/>
    </xf>
    <xf numFmtId="0" fontId="14" fillId="0" borderId="38" xfId="0" applyFont="1" applyFill="1" applyBorder="1" applyAlignment="1">
      <alignment horizontal="left" vertical="center" shrinkToFit="1"/>
    </xf>
    <xf numFmtId="0" fontId="14" fillId="0" borderId="23" xfId="0" applyFont="1" applyFill="1" applyBorder="1" applyAlignment="1">
      <alignment horizontal="left" vertical="center" shrinkToFit="1"/>
    </xf>
    <xf numFmtId="0" fontId="10" fillId="0" borderId="44" xfId="0" applyFont="1" applyFill="1" applyBorder="1" applyAlignment="1">
      <alignment horizontal="left" vertical="center" shrinkToFit="1"/>
    </xf>
    <xf numFmtId="0" fontId="10" fillId="0" borderId="45" xfId="0" applyFont="1" applyFill="1" applyBorder="1" applyAlignment="1">
      <alignment horizontal="left" vertical="center" shrinkToFit="1"/>
    </xf>
    <xf numFmtId="0" fontId="10" fillId="0" borderId="46" xfId="0" applyFont="1" applyFill="1" applyBorder="1" applyAlignment="1">
      <alignment horizontal="left" vertical="center" shrinkToFit="1"/>
    </xf>
    <xf numFmtId="0" fontId="39" fillId="0" borderId="37" xfId="0" applyFont="1" applyFill="1" applyBorder="1" applyAlignment="1">
      <alignment horizontal="left" vertical="center" shrinkToFit="1"/>
    </xf>
    <xf numFmtId="0" fontId="39" fillId="0" borderId="38" xfId="0" applyFont="1" applyFill="1" applyBorder="1" applyAlignment="1">
      <alignment horizontal="left" vertical="center" shrinkToFit="1"/>
    </xf>
    <xf numFmtId="0" fontId="39" fillId="0" borderId="23" xfId="0" applyFont="1" applyFill="1" applyBorder="1" applyAlignment="1">
      <alignment horizontal="left" vertical="center" shrinkToFit="1"/>
    </xf>
    <xf numFmtId="0" fontId="39" fillId="0" borderId="5" xfId="0" applyFont="1" applyFill="1" applyBorder="1" applyAlignment="1">
      <alignment horizontal="left" vertical="center" shrinkToFit="1"/>
    </xf>
    <xf numFmtId="0" fontId="39" fillId="0" borderId="3" xfId="0" applyFont="1" applyFill="1" applyBorder="1" applyAlignment="1">
      <alignment horizontal="left" vertical="center" shrinkToFit="1"/>
    </xf>
    <xf numFmtId="0" fontId="39" fillId="0" borderId="4" xfId="0" applyFont="1" applyFill="1" applyBorder="1" applyAlignment="1">
      <alignment horizontal="left" vertical="center" shrinkToFit="1"/>
    </xf>
    <xf numFmtId="0" fontId="47" fillId="0" borderId="0" xfId="0" applyNumberFormat="1" applyFont="1" applyFill="1" applyAlignment="1">
      <alignment horizontal="left" vertical="center" shrinkToFit="1"/>
    </xf>
    <xf numFmtId="0" fontId="10" fillId="0" borderId="33"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21" fillId="0" borderId="0" xfId="0" applyFont="1" applyFill="1" applyBorder="1" applyAlignment="1">
      <alignment horizontal="left" vertical="center" shrinkToFit="1"/>
    </xf>
    <xf numFmtId="0" fontId="21" fillId="0" borderId="1" xfId="0" applyFont="1" applyFill="1" applyBorder="1" applyAlignment="1">
      <alignment horizontal="left" vertical="center" shrinkToFit="1"/>
    </xf>
    <xf numFmtId="0" fontId="10" fillId="0" borderId="50" xfId="0" applyFont="1" applyFill="1" applyBorder="1" applyAlignment="1">
      <alignment horizontal="left" vertical="center" shrinkToFit="1"/>
    </xf>
    <xf numFmtId="0" fontId="10" fillId="0" borderId="56" xfId="0" applyFont="1" applyFill="1" applyBorder="1" applyAlignment="1">
      <alignment horizontal="left" vertical="center" shrinkToFit="1"/>
    </xf>
    <xf numFmtId="0" fontId="13" fillId="0" borderId="56" xfId="0" applyFont="1" applyFill="1" applyBorder="1" applyAlignment="1">
      <alignment horizontal="left" vertical="center" shrinkToFit="1"/>
    </xf>
    <xf numFmtId="0" fontId="13" fillId="0" borderId="27" xfId="0" applyFont="1" applyFill="1" applyBorder="1" applyAlignment="1">
      <alignment horizontal="left" vertical="center" shrinkToFit="1"/>
    </xf>
    <xf numFmtId="0" fontId="10" fillId="0" borderId="10" xfId="0" applyFont="1" applyFill="1" applyBorder="1" applyAlignment="1">
      <alignment horizontal="left" vertical="center" shrinkToFit="1"/>
    </xf>
    <xf numFmtId="0" fontId="10" fillId="0" borderId="25"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39" fillId="0" borderId="6" xfId="0" applyFont="1" applyFill="1" applyBorder="1" applyAlignment="1">
      <alignment horizontal="left" vertical="center" shrinkToFit="1"/>
    </xf>
    <xf numFmtId="0" fontId="39" fillId="0" borderId="7" xfId="0" applyFont="1" applyFill="1" applyBorder="1" applyAlignment="1">
      <alignment horizontal="left" vertical="center" shrinkToFit="1"/>
    </xf>
    <xf numFmtId="0" fontId="39" fillId="0" borderId="8" xfId="0" applyFont="1" applyFill="1" applyBorder="1" applyAlignment="1">
      <alignment horizontal="left" vertical="center" shrinkToFit="1"/>
    </xf>
    <xf numFmtId="0" fontId="10" fillId="0" borderId="27" xfId="0" applyFont="1" applyFill="1" applyBorder="1" applyAlignment="1">
      <alignment horizontal="left" vertical="center" shrinkToFit="1"/>
    </xf>
    <xf numFmtId="0" fontId="10" fillId="0" borderId="29" xfId="0" applyFont="1" applyFill="1" applyBorder="1" applyAlignment="1">
      <alignment horizontal="left" vertical="center" shrinkToFit="1"/>
    </xf>
    <xf numFmtId="0" fontId="10" fillId="0" borderId="31" xfId="0" applyFont="1" applyFill="1" applyBorder="1" applyAlignment="1">
      <alignment horizontal="left" vertical="center" shrinkToFit="1"/>
    </xf>
    <xf numFmtId="0" fontId="13" fillId="0" borderId="31" xfId="0" applyFont="1" applyFill="1" applyBorder="1" applyAlignment="1">
      <alignment horizontal="left" vertical="center" shrinkToFit="1"/>
    </xf>
    <xf numFmtId="0" fontId="13" fillId="0" borderId="32" xfId="0" applyFont="1" applyFill="1" applyBorder="1" applyAlignment="1">
      <alignment horizontal="left" vertical="center" shrinkToFit="1"/>
    </xf>
    <xf numFmtId="0" fontId="10" fillId="0" borderId="32" xfId="0" applyFont="1" applyFill="1" applyBorder="1" applyAlignment="1">
      <alignment horizontal="left" vertical="center" shrinkToFit="1"/>
    </xf>
    <xf numFmtId="0" fontId="47" fillId="0" borderId="0" xfId="0" applyFont="1" applyFill="1" applyAlignment="1">
      <alignment horizontal="right" vertical="center" shrinkToFit="1"/>
    </xf>
    <xf numFmtId="0" fontId="13" fillId="0" borderId="45" xfId="0" applyFont="1" applyFill="1" applyBorder="1" applyAlignment="1">
      <alignment horizontal="left" vertical="center" shrinkToFit="1"/>
    </xf>
    <xf numFmtId="0" fontId="13" fillId="0" borderId="46" xfId="0" applyFont="1" applyFill="1" applyBorder="1" applyAlignment="1">
      <alignment horizontal="left" vertical="center" shrinkToFit="1"/>
    </xf>
    <xf numFmtId="0" fontId="13" fillId="0" borderId="25"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47" fillId="0" borderId="0" xfId="0" applyFont="1" applyFill="1" applyAlignment="1">
      <alignment horizontal="left" vertical="center"/>
    </xf>
    <xf numFmtId="0" fontId="39" fillId="0" borderId="0" xfId="0" applyFont="1" applyFill="1" applyBorder="1" applyAlignment="1">
      <alignment horizontal="left" vertical="center" shrinkToFit="1"/>
    </xf>
    <xf numFmtId="0" fontId="39" fillId="0" borderId="1" xfId="0" applyFont="1" applyFill="1" applyBorder="1" applyAlignment="1">
      <alignment horizontal="left" vertical="center" shrinkToFit="1"/>
    </xf>
    <xf numFmtId="0" fontId="39" fillId="0" borderId="77" xfId="0" applyFont="1" applyFill="1" applyBorder="1" applyAlignment="1">
      <alignment horizontal="center" vertical="center" shrinkToFit="1"/>
    </xf>
    <xf numFmtId="0" fontId="39" fillId="0" borderId="47" xfId="0" applyFont="1" applyFill="1" applyBorder="1" applyAlignment="1">
      <alignment horizontal="center" vertical="center" shrinkToFit="1"/>
    </xf>
    <xf numFmtId="0" fontId="39" fillId="0" borderId="49" xfId="0" applyFont="1" applyFill="1" applyBorder="1" applyAlignment="1">
      <alignment horizontal="center" vertical="center" shrinkToFit="1"/>
    </xf>
    <xf numFmtId="0" fontId="39" fillId="0" borderId="5" xfId="0" applyFont="1" applyFill="1" applyBorder="1" applyAlignment="1">
      <alignment horizontal="center" vertical="distributed" textRotation="255" indent="1"/>
    </xf>
    <xf numFmtId="0" fontId="21" fillId="0" borderId="0" xfId="0" applyFont="1" applyFill="1" applyBorder="1" applyAlignment="1">
      <alignment horizontal="center" vertical="distributed" textRotation="255" indent="1"/>
    </xf>
    <xf numFmtId="0" fontId="21" fillId="0" borderId="5" xfId="0" applyFont="1" applyFill="1" applyBorder="1" applyAlignment="1">
      <alignment horizontal="center" vertical="distributed" textRotation="255" indent="1"/>
    </xf>
    <xf numFmtId="0" fontId="21" fillId="0" borderId="6" xfId="0" applyFont="1" applyFill="1" applyBorder="1" applyAlignment="1">
      <alignment horizontal="center" vertical="distributed" textRotation="255" indent="1"/>
    </xf>
    <xf numFmtId="0" fontId="21" fillId="0" borderId="7" xfId="0" applyFont="1" applyFill="1" applyBorder="1" applyAlignment="1">
      <alignment horizontal="center" vertical="distributed" textRotation="255" indent="1"/>
    </xf>
    <xf numFmtId="0" fontId="30" fillId="0" borderId="44" xfId="0" applyFont="1" applyFill="1" applyBorder="1" applyAlignment="1">
      <alignment horizontal="left" vertical="center" shrinkToFit="1"/>
    </xf>
    <xf numFmtId="0" fontId="30" fillId="0" borderId="45" xfId="0" applyFont="1" applyFill="1" applyBorder="1" applyAlignment="1">
      <alignment horizontal="left" vertical="center" shrinkToFit="1"/>
    </xf>
    <xf numFmtId="0" fontId="30" fillId="0" borderId="46" xfId="0" applyFont="1" applyFill="1" applyBorder="1" applyAlignment="1">
      <alignment horizontal="left" vertical="center" shrinkToFit="1"/>
    </xf>
    <xf numFmtId="0" fontId="10" fillId="4" borderId="29" xfId="0" applyFont="1" applyFill="1" applyBorder="1" applyAlignment="1">
      <alignment horizontal="left" vertical="center" shrinkToFit="1"/>
    </xf>
    <xf numFmtId="0" fontId="10" fillId="4" borderId="31" xfId="0" applyFont="1" applyFill="1" applyBorder="1" applyAlignment="1">
      <alignment horizontal="left" vertical="center" shrinkToFit="1"/>
    </xf>
    <xf numFmtId="0" fontId="10" fillId="4" borderId="32" xfId="0" applyFont="1" applyFill="1" applyBorder="1" applyAlignment="1">
      <alignment horizontal="left" vertical="center" shrinkToFit="1"/>
    </xf>
    <xf numFmtId="0" fontId="39" fillId="0" borderId="9" xfId="0" applyFont="1" applyFill="1" applyBorder="1" applyAlignment="1">
      <alignment horizontal="center" vertical="center" shrinkToFit="1"/>
    </xf>
    <xf numFmtId="0" fontId="39" fillId="0" borderId="7" xfId="0" applyFont="1" applyFill="1" applyBorder="1" applyAlignment="1">
      <alignment horizontal="left" vertical="center"/>
    </xf>
    <xf numFmtId="0" fontId="21" fillId="0" borderId="7" xfId="0" applyFont="1" applyFill="1" applyBorder="1" applyAlignment="1">
      <alignment horizontal="left" vertical="center"/>
    </xf>
    <xf numFmtId="0" fontId="39" fillId="0" borderId="2" xfId="0" applyFont="1" applyFill="1" applyBorder="1" applyAlignment="1">
      <alignment horizontal="center" vertical="distributed" textRotation="255" indent="1"/>
    </xf>
    <xf numFmtId="0" fontId="39" fillId="0" borderId="4" xfId="0" applyFont="1" applyFill="1" applyBorder="1" applyAlignment="1">
      <alignment horizontal="center" vertical="distributed" textRotation="255" indent="1"/>
    </xf>
    <xf numFmtId="0" fontId="39" fillId="0" borderId="1" xfId="0" applyFont="1" applyFill="1" applyBorder="1" applyAlignment="1">
      <alignment horizontal="center" vertical="distributed" textRotation="255" indent="1"/>
    </xf>
    <xf numFmtId="0" fontId="39" fillId="0" borderId="6" xfId="0" applyFont="1" applyFill="1" applyBorder="1" applyAlignment="1">
      <alignment horizontal="center" vertical="distributed" textRotation="255" indent="1"/>
    </xf>
    <xf numFmtId="0" fontId="39" fillId="0" borderId="8" xfId="0" applyFont="1" applyFill="1" applyBorder="1" applyAlignment="1">
      <alignment horizontal="center" vertical="distributed" textRotation="255" indent="1"/>
    </xf>
    <xf numFmtId="0" fontId="39" fillId="0" borderId="29" xfId="0" applyFont="1" applyFill="1" applyBorder="1" applyAlignment="1">
      <alignment horizontal="left" vertical="center" shrinkToFit="1"/>
    </xf>
    <xf numFmtId="0" fontId="39" fillId="0" borderId="31" xfId="0" applyFont="1" applyFill="1" applyBorder="1" applyAlignment="1">
      <alignment horizontal="left" vertical="center" shrinkToFit="1"/>
    </xf>
    <xf numFmtId="0" fontId="39" fillId="0" borderId="32" xfId="0" applyFont="1" applyFill="1" applyBorder="1" applyAlignment="1">
      <alignment horizontal="left" vertical="center" shrinkToFit="1"/>
    </xf>
    <xf numFmtId="0" fontId="39" fillId="0" borderId="10" xfId="0" applyFont="1" applyFill="1" applyBorder="1" applyAlignment="1">
      <alignment horizontal="left" vertical="center" shrinkToFit="1"/>
    </xf>
    <xf numFmtId="0" fontId="39" fillId="0" borderId="25" xfId="0" applyFont="1" applyFill="1" applyBorder="1" applyAlignment="1">
      <alignment horizontal="left" vertical="center" shrinkToFit="1"/>
    </xf>
    <xf numFmtId="0" fontId="39" fillId="0" borderId="12" xfId="0" applyFont="1" applyFill="1" applyBorder="1" applyAlignment="1">
      <alignment horizontal="left" vertical="center" shrinkToFit="1"/>
    </xf>
    <xf numFmtId="0" fontId="10" fillId="4" borderId="5" xfId="0" applyFont="1" applyFill="1" applyBorder="1" applyAlignment="1">
      <alignment horizontal="left" vertical="center" shrinkToFit="1"/>
    </xf>
    <xf numFmtId="0" fontId="10" fillId="4" borderId="0" xfId="0" applyFont="1" applyFill="1" applyBorder="1" applyAlignment="1">
      <alignment horizontal="left" vertical="center" shrinkToFit="1"/>
    </xf>
    <xf numFmtId="0" fontId="10" fillId="4" borderId="1" xfId="0" applyFont="1" applyFill="1" applyBorder="1" applyAlignment="1">
      <alignment horizontal="left" vertical="center" shrinkToFit="1"/>
    </xf>
    <xf numFmtId="0" fontId="10" fillId="4" borderId="60" xfId="0" applyFont="1" applyFill="1" applyBorder="1" applyAlignment="1">
      <alignment horizontal="left" vertical="center" shrinkToFit="1"/>
    </xf>
    <xf numFmtId="0" fontId="10" fillId="4" borderId="43" xfId="0" applyFont="1" applyFill="1" applyBorder="1" applyAlignment="1">
      <alignment horizontal="left" vertical="center" shrinkToFit="1"/>
    </xf>
    <xf numFmtId="0" fontId="18" fillId="0" borderId="0" xfId="0" applyFont="1" applyFill="1" applyAlignment="1">
      <alignment horizontal="left" vertical="center" shrinkToFit="1"/>
    </xf>
    <xf numFmtId="0" fontId="11" fillId="0" borderId="0" xfId="0" applyFont="1" applyFill="1" applyAlignment="1">
      <alignment horizontal="left" vertical="center" shrinkToFit="1"/>
    </xf>
    <xf numFmtId="0" fontId="9" fillId="0" borderId="0" xfId="0" applyFont="1" applyFill="1" applyAlignment="1">
      <alignment horizontal="left" vertical="center" shrinkToFit="1"/>
    </xf>
    <xf numFmtId="0" fontId="47" fillId="0" borderId="0" xfId="0" applyFont="1" applyFill="1" applyAlignment="1">
      <alignment horizontal="left" vertical="center" shrinkToFit="1"/>
    </xf>
    <xf numFmtId="0" fontId="52" fillId="0" borderId="0" xfId="0" applyFont="1" applyFill="1" applyAlignment="1">
      <alignment horizontal="center" vertical="center"/>
    </xf>
    <xf numFmtId="0" fontId="10" fillId="0" borderId="37" xfId="0" applyFont="1" applyFill="1" applyBorder="1" applyAlignment="1">
      <alignment horizontal="left" vertical="center" shrinkToFit="1"/>
    </xf>
    <xf numFmtId="0" fontId="13" fillId="0" borderId="23" xfId="0" applyFont="1" applyFill="1" applyBorder="1" applyAlignment="1">
      <alignment horizontal="left" vertical="center" shrinkToFit="1"/>
    </xf>
    <xf numFmtId="0" fontId="53" fillId="0" borderId="36" xfId="0" applyFont="1" applyFill="1" applyBorder="1" applyAlignment="1">
      <alignment horizontal="left" vertical="center" shrinkToFit="1"/>
    </xf>
    <xf numFmtId="0" fontId="54" fillId="0" borderId="32" xfId="0" applyFont="1" applyFill="1" applyBorder="1" applyAlignment="1">
      <alignment horizontal="left" vertical="center" shrinkToFit="1"/>
    </xf>
    <xf numFmtId="0" fontId="21" fillId="0" borderId="23" xfId="0" applyFont="1" applyFill="1" applyBorder="1" applyAlignment="1">
      <alignment horizontal="left" vertical="center" shrinkToFit="1"/>
    </xf>
    <xf numFmtId="0" fontId="10" fillId="0" borderId="0" xfId="0" applyNumberFormat="1" applyFont="1" applyFill="1" applyAlignment="1">
      <alignment horizontal="left" vertical="center" shrinkToFit="1"/>
    </xf>
    <xf numFmtId="0" fontId="10" fillId="0" borderId="0" xfId="0" applyFont="1" applyFill="1" applyAlignment="1">
      <alignment horizontal="left" vertical="center" shrinkToFit="1"/>
    </xf>
    <xf numFmtId="188" fontId="13" fillId="0" borderId="0" xfId="2" applyNumberFormat="1" applyFont="1" applyFill="1" applyAlignment="1">
      <alignment horizontal="center" vertical="center"/>
    </xf>
    <xf numFmtId="0" fontId="52" fillId="0" borderId="0" xfId="2" applyFont="1" applyFill="1" applyAlignment="1">
      <alignment horizontal="center" vertical="center"/>
    </xf>
    <xf numFmtId="0" fontId="10" fillId="0" borderId="54" xfId="2" applyFont="1" applyFill="1" applyBorder="1" applyAlignment="1">
      <alignment horizontal="left" vertical="center" shrinkToFit="1"/>
    </xf>
    <xf numFmtId="0" fontId="13" fillId="0" borderId="1" xfId="2" applyFont="1" applyFill="1" applyBorder="1" applyAlignment="1">
      <alignment horizontal="left" vertical="center" shrinkToFit="1"/>
    </xf>
    <xf numFmtId="0" fontId="10" fillId="0" borderId="26" xfId="2" applyFont="1" applyFill="1" applyBorder="1" applyAlignment="1">
      <alignment horizontal="left" vertical="center" shrinkToFit="1"/>
    </xf>
    <xf numFmtId="0" fontId="13" fillId="0" borderId="27" xfId="2" applyFont="1" applyFill="1" applyBorder="1" applyAlignment="1">
      <alignment horizontal="left" vertical="center" shrinkToFit="1"/>
    </xf>
    <xf numFmtId="0" fontId="10" fillId="0" borderId="55" xfId="2" applyFont="1" applyFill="1" applyBorder="1" applyAlignment="1">
      <alignment horizontal="left" vertical="center" shrinkToFit="1"/>
    </xf>
    <xf numFmtId="0" fontId="13" fillId="0" borderId="8" xfId="2" applyFont="1" applyFill="1" applyBorder="1" applyAlignment="1">
      <alignment horizontal="left" vertical="center" shrinkToFit="1"/>
    </xf>
    <xf numFmtId="0" fontId="53" fillId="0" borderId="36" xfId="2" applyFont="1" applyFill="1" applyBorder="1" applyAlignment="1">
      <alignment horizontal="left" vertical="center" shrinkToFit="1"/>
    </xf>
    <xf numFmtId="0" fontId="54" fillId="0" borderId="32" xfId="2" applyFont="1" applyFill="1" applyBorder="1" applyAlignment="1">
      <alignment horizontal="left" vertical="center" shrinkToFit="1"/>
    </xf>
    <xf numFmtId="0" fontId="7" fillId="0" borderId="3" xfId="2" applyFont="1" applyFill="1" applyBorder="1" applyAlignment="1">
      <alignment horizontal="left" vertical="center" shrinkToFit="1"/>
    </xf>
    <xf numFmtId="0" fontId="10" fillId="0" borderId="37" xfId="2" applyFont="1" applyFill="1" applyBorder="1" applyAlignment="1">
      <alignment vertical="center" shrinkToFit="1"/>
    </xf>
    <xf numFmtId="0" fontId="13" fillId="0" borderId="38" xfId="2" applyFont="1" applyFill="1" applyBorder="1" applyAlignment="1">
      <alignment vertical="center" shrinkToFit="1"/>
    </xf>
    <xf numFmtId="0" fontId="13" fillId="0" borderId="23" xfId="2" applyFont="1" applyFill="1" applyBorder="1" applyAlignment="1">
      <alignment vertical="center" shrinkToFit="1"/>
    </xf>
    <xf numFmtId="0" fontId="10" fillId="0" borderId="21" xfId="6" applyFont="1" applyFill="1" applyBorder="1" applyAlignment="1">
      <alignment horizontal="center" vertical="center" shrinkToFit="1"/>
    </xf>
    <xf numFmtId="0" fontId="10" fillId="0" borderId="19" xfId="6" applyFont="1" applyFill="1" applyBorder="1" applyAlignment="1">
      <alignment horizontal="center" vertical="center" shrinkToFit="1"/>
    </xf>
    <xf numFmtId="0" fontId="10" fillId="0" borderId="0" xfId="2" applyFont="1" applyFill="1" applyAlignment="1">
      <alignment horizontal="left" vertical="center" shrinkToFit="1"/>
    </xf>
    <xf numFmtId="0" fontId="40" fillId="0" borderId="2" xfId="6" applyFont="1" applyFill="1" applyBorder="1" applyAlignment="1">
      <alignment vertical="center"/>
    </xf>
    <xf numFmtId="0" fontId="40" fillId="0" borderId="3" xfId="6" applyFont="1" applyFill="1" applyBorder="1" applyAlignment="1">
      <alignment vertical="center"/>
    </xf>
    <xf numFmtId="0" fontId="40" fillId="4" borderId="2" xfId="6" applyFont="1" applyFill="1" applyBorder="1" applyAlignment="1" applyProtection="1">
      <alignment vertical="center"/>
      <protection locked="0"/>
    </xf>
    <xf numFmtId="0" fontId="40" fillId="4" borderId="3" xfId="6" applyFont="1" applyFill="1" applyBorder="1" applyAlignment="1" applyProtection="1">
      <alignment vertical="center"/>
      <protection locked="0"/>
    </xf>
    <xf numFmtId="0" fontId="40" fillId="0" borderId="5" xfId="6" applyFont="1" applyFill="1" applyBorder="1" applyAlignment="1">
      <alignment vertical="center"/>
    </xf>
    <xf numFmtId="0" fontId="40" fillId="0" borderId="0" xfId="6" applyFont="1" applyFill="1" applyBorder="1" applyAlignment="1">
      <alignment vertical="center"/>
    </xf>
    <xf numFmtId="0" fontId="10" fillId="0" borderId="33" xfId="6" applyFont="1" applyFill="1" applyBorder="1" applyAlignment="1">
      <alignment horizontal="center" vertical="center" wrapText="1" shrinkToFit="1"/>
    </xf>
    <xf numFmtId="0" fontId="10" fillId="0" borderId="21" xfId="6" applyFont="1" applyFill="1" applyBorder="1" applyAlignment="1">
      <alignment horizontal="center" vertical="center" wrapText="1" shrinkToFit="1"/>
    </xf>
    <xf numFmtId="0" fontId="10" fillId="0" borderId="19" xfId="6" applyFont="1" applyFill="1" applyBorder="1" applyAlignment="1">
      <alignment horizontal="center" vertical="center" wrapText="1" shrinkToFit="1"/>
    </xf>
    <xf numFmtId="0" fontId="10" fillId="0" borderId="58" xfId="6" applyFont="1" applyFill="1" applyBorder="1" applyAlignment="1">
      <alignment horizontal="center" vertical="center" shrinkToFit="1"/>
    </xf>
    <xf numFmtId="0" fontId="40" fillId="0" borderId="67" xfId="6" applyFont="1" applyFill="1" applyBorder="1" applyAlignment="1">
      <alignment vertical="center"/>
    </xf>
    <xf numFmtId="0" fontId="40" fillId="0" borderId="84" xfId="6" applyFont="1" applyFill="1" applyBorder="1" applyAlignment="1">
      <alignment vertical="center"/>
    </xf>
    <xf numFmtId="0" fontId="10" fillId="0" borderId="0" xfId="2" applyFont="1" applyFill="1" applyAlignment="1">
      <alignment horizontal="right" vertical="center" shrinkToFit="1"/>
    </xf>
    <xf numFmtId="0" fontId="30" fillId="0" borderId="21" xfId="6" applyFont="1" applyFill="1" applyBorder="1" applyAlignment="1">
      <alignment horizontal="center" vertical="center"/>
    </xf>
    <xf numFmtId="0" fontId="30" fillId="0" borderId="19" xfId="6" applyFont="1" applyFill="1" applyBorder="1" applyAlignment="1">
      <alignment horizontal="center" vertical="center"/>
    </xf>
    <xf numFmtId="0" fontId="40" fillId="0" borderId="21" xfId="6" applyFont="1" applyFill="1" applyBorder="1" applyAlignment="1">
      <alignment horizontal="center" vertical="center"/>
    </xf>
    <xf numFmtId="0" fontId="40" fillId="0" borderId="19" xfId="6" applyFont="1" applyFill="1" applyBorder="1" applyAlignment="1">
      <alignment horizontal="center" vertical="center"/>
    </xf>
    <xf numFmtId="188" fontId="30" fillId="0" borderId="0" xfId="8" applyNumberFormat="1" applyFont="1" applyAlignment="1">
      <alignment horizontal="center" vertical="center"/>
    </xf>
    <xf numFmtId="0" fontId="52" fillId="0" borderId="0" xfId="6" applyFont="1" applyFill="1" applyAlignment="1">
      <alignment horizontal="center" vertical="center"/>
    </xf>
    <xf numFmtId="177" fontId="21" fillId="0" borderId="10" xfId="6" applyNumberFormat="1" applyFont="1" applyFill="1" applyBorder="1" applyAlignment="1">
      <alignment horizontal="center" vertical="center"/>
    </xf>
    <xf numFmtId="177" fontId="21" fillId="0" borderId="74" xfId="6" applyNumberFormat="1" applyFont="1" applyFill="1" applyBorder="1" applyAlignment="1">
      <alignment horizontal="center" vertical="center"/>
    </xf>
    <xf numFmtId="0" fontId="39" fillId="0" borderId="16" xfId="6" applyFont="1" applyFill="1" applyBorder="1" applyAlignment="1">
      <alignment horizontal="center" vertical="center"/>
    </xf>
    <xf numFmtId="0" fontId="39" fillId="0" borderId="75" xfId="6" applyFont="1" applyFill="1" applyBorder="1" applyAlignment="1">
      <alignment horizontal="center" vertical="center"/>
    </xf>
    <xf numFmtId="0" fontId="10" fillId="0" borderId="44" xfId="6" applyFont="1" applyFill="1" applyBorder="1" applyAlignment="1">
      <alignment horizontal="left" vertical="center" shrinkToFit="1"/>
    </xf>
    <xf numFmtId="0" fontId="10" fillId="0" borderId="45" xfId="6" applyFont="1" applyFill="1" applyBorder="1" applyAlignment="1">
      <alignment horizontal="left" vertical="center" shrinkToFit="1"/>
    </xf>
    <xf numFmtId="0" fontId="10" fillId="0" borderId="46" xfId="6" applyFont="1" applyFill="1" applyBorder="1" applyAlignment="1">
      <alignment horizontal="left" vertical="center" shrinkToFit="1"/>
    </xf>
    <xf numFmtId="0" fontId="10" fillId="0" borderId="44" xfId="6" applyFont="1" applyFill="1" applyBorder="1" applyAlignment="1">
      <alignment vertical="center" shrinkToFit="1"/>
    </xf>
    <xf numFmtId="0" fontId="10" fillId="0" borderId="45" xfId="6" applyFont="1" applyFill="1" applyBorder="1" applyAlignment="1">
      <alignment vertical="center" shrinkToFit="1"/>
    </xf>
    <xf numFmtId="0" fontId="10" fillId="0" borderId="46" xfId="6" applyFont="1" applyFill="1" applyBorder="1" applyAlignment="1">
      <alignment vertical="center" shrinkToFit="1"/>
    </xf>
    <xf numFmtId="0" fontId="10" fillId="0" borderId="0" xfId="7" applyFont="1" applyAlignment="1">
      <alignment horizontal="left" vertical="center"/>
    </xf>
    <xf numFmtId="0" fontId="40" fillId="0" borderId="1" xfId="6" applyFont="1" applyFill="1" applyBorder="1" applyAlignment="1">
      <alignment vertical="center"/>
    </xf>
    <xf numFmtId="0" fontId="30" fillId="0" borderId="76" xfId="6" applyFont="1" applyFill="1" applyBorder="1" applyAlignment="1">
      <alignment horizontal="center" vertical="center"/>
    </xf>
    <xf numFmtId="0" fontId="10" fillId="0" borderId="6" xfId="6" applyFont="1" applyFill="1" applyBorder="1" applyAlignment="1">
      <alignment horizontal="left" vertical="center" shrinkToFit="1"/>
    </xf>
    <xf numFmtId="0" fontId="10" fillId="0" borderId="7" xfId="6" applyFont="1" applyFill="1" applyBorder="1" applyAlignment="1">
      <alignment horizontal="left" vertical="center" shrinkToFit="1"/>
    </xf>
    <xf numFmtId="0" fontId="10" fillId="0" borderId="8" xfId="6" applyFont="1" applyFill="1" applyBorder="1" applyAlignment="1">
      <alignment horizontal="left" vertical="center" shrinkToFit="1"/>
    </xf>
    <xf numFmtId="0" fontId="10" fillId="0" borderId="10" xfId="6" applyFont="1" applyFill="1" applyBorder="1" applyAlignment="1">
      <alignment horizontal="left" vertical="center" shrinkToFit="1"/>
    </xf>
    <xf numFmtId="0" fontId="10" fillId="0" borderId="25" xfId="6" applyFont="1" applyFill="1" applyBorder="1" applyAlignment="1">
      <alignment horizontal="left" vertical="center" shrinkToFit="1"/>
    </xf>
    <xf numFmtId="0" fontId="10" fillId="0" borderId="12" xfId="6" applyFont="1" applyFill="1" applyBorder="1" applyAlignment="1">
      <alignment horizontal="left" vertical="center" shrinkToFit="1"/>
    </xf>
    <xf numFmtId="0" fontId="30" fillId="0" borderId="33" xfId="6" applyFont="1" applyFill="1" applyBorder="1" applyAlignment="1">
      <alignment horizontal="center" vertical="center"/>
    </xf>
    <xf numFmtId="0" fontId="40" fillId="0" borderId="37" xfId="6" applyFont="1" applyFill="1" applyBorder="1" applyAlignment="1">
      <alignment vertical="center"/>
    </xf>
    <xf numFmtId="0" fontId="40" fillId="0" borderId="38" xfId="6" applyFont="1" applyFill="1" applyBorder="1" applyAlignment="1">
      <alignment vertical="center"/>
    </xf>
    <xf numFmtId="0" fontId="40" fillId="0" borderId="23" xfId="6" applyFont="1" applyFill="1" applyBorder="1" applyAlignment="1">
      <alignment vertical="center"/>
    </xf>
    <xf numFmtId="0" fontId="10" fillId="0" borderId="41" xfId="6" applyFont="1" applyFill="1" applyBorder="1" applyAlignment="1">
      <alignment horizontal="left" vertical="center" shrinkToFit="1"/>
    </xf>
    <xf numFmtId="0" fontId="10" fillId="0" borderId="60" xfId="6" applyFont="1" applyFill="1" applyBorder="1" applyAlignment="1">
      <alignment horizontal="left" vertical="center" shrinkToFit="1"/>
    </xf>
    <xf numFmtId="0" fontId="10" fillId="0" borderId="43" xfId="6" applyFont="1" applyFill="1" applyBorder="1" applyAlignment="1">
      <alignment horizontal="left" vertical="center" shrinkToFit="1"/>
    </xf>
    <xf numFmtId="0" fontId="40" fillId="0" borderId="6" xfId="6" applyFont="1" applyFill="1" applyBorder="1" applyAlignment="1">
      <alignment vertical="center"/>
    </xf>
    <xf numFmtId="0" fontId="40" fillId="0" borderId="4" xfId="6" applyFont="1" applyFill="1" applyBorder="1" applyAlignment="1">
      <alignment vertical="center"/>
    </xf>
    <xf numFmtId="0" fontId="10" fillId="0" borderId="5" xfId="6" applyFont="1" applyFill="1" applyBorder="1" applyAlignment="1">
      <alignment horizontal="left" vertical="center" shrinkToFit="1"/>
    </xf>
    <xf numFmtId="0" fontId="10" fillId="0" borderId="0" xfId="6" applyFont="1" applyFill="1" applyBorder="1" applyAlignment="1">
      <alignment horizontal="left" vertical="center" shrinkToFit="1"/>
    </xf>
    <xf numFmtId="0" fontId="10" fillId="0" borderId="1" xfId="6" applyFont="1" applyFill="1" applyBorder="1" applyAlignment="1">
      <alignment horizontal="left" vertical="center" shrinkToFit="1"/>
    </xf>
    <xf numFmtId="0" fontId="40" fillId="0" borderId="91" xfId="6" applyFont="1" applyFill="1" applyBorder="1" applyAlignment="1">
      <alignment vertical="center"/>
    </xf>
    <xf numFmtId="0" fontId="40" fillId="0" borderId="92" xfId="6" applyFont="1" applyFill="1" applyBorder="1" applyAlignment="1">
      <alignment vertical="center"/>
    </xf>
    <xf numFmtId="0" fontId="40" fillId="0" borderId="93" xfId="6" applyFont="1" applyFill="1" applyBorder="1" applyAlignment="1">
      <alignment vertical="center"/>
    </xf>
    <xf numFmtId="0" fontId="10" fillId="0" borderId="2" xfId="6" applyFont="1" applyFill="1" applyBorder="1" applyAlignment="1">
      <alignment horizontal="left" vertical="center" shrinkToFit="1"/>
    </xf>
    <xf numFmtId="0" fontId="10" fillId="0" borderId="3" xfId="6" applyFont="1" applyFill="1" applyBorder="1" applyAlignment="1">
      <alignment horizontal="left" vertical="center" shrinkToFit="1"/>
    </xf>
    <xf numFmtId="0" fontId="10" fillId="0" borderId="4" xfId="6" applyFont="1" applyFill="1" applyBorder="1" applyAlignment="1">
      <alignment horizontal="left" vertical="center" shrinkToFit="1"/>
    </xf>
    <xf numFmtId="0" fontId="10" fillId="0" borderId="6" xfId="6" applyFont="1" applyFill="1" applyBorder="1" applyAlignment="1">
      <alignment vertical="center" shrinkToFit="1"/>
    </xf>
    <xf numFmtId="0" fontId="10" fillId="0" borderId="7" xfId="6" applyFont="1" applyFill="1" applyBorder="1" applyAlignment="1">
      <alignment vertical="center" shrinkToFit="1"/>
    </xf>
    <xf numFmtId="0" fontId="10" fillId="0" borderId="8" xfId="6" applyFont="1" applyFill="1" applyBorder="1" applyAlignment="1">
      <alignment vertical="center" shrinkToFit="1"/>
    </xf>
    <xf numFmtId="0" fontId="10" fillId="0" borderId="2" xfId="6" applyFont="1" applyFill="1" applyBorder="1" applyAlignment="1">
      <alignment vertical="center" shrinkToFit="1"/>
    </xf>
    <xf numFmtId="0" fontId="10" fillId="0" borderId="3" xfId="6" applyFont="1" applyFill="1" applyBorder="1" applyAlignment="1">
      <alignment vertical="center" shrinkToFit="1"/>
    </xf>
    <xf numFmtId="0" fontId="10" fillId="0" borderId="4" xfId="6" applyFont="1" applyFill="1" applyBorder="1" applyAlignment="1">
      <alignment vertical="center" shrinkToFit="1"/>
    </xf>
    <xf numFmtId="0" fontId="10" fillId="0" borderId="44" xfId="2" applyFont="1" applyFill="1" applyBorder="1" applyAlignment="1">
      <alignment horizontal="left" vertical="center" shrinkToFit="1"/>
    </xf>
    <xf numFmtId="0" fontId="13" fillId="0" borderId="46" xfId="2" applyFont="1" applyFill="1" applyBorder="1" applyAlignment="1">
      <alignment horizontal="left" vertical="center" shrinkToFit="1"/>
    </xf>
    <xf numFmtId="0" fontId="9" fillId="0" borderId="0" xfId="2" applyFont="1" applyFill="1" applyAlignment="1">
      <alignment horizontal="left" vertical="center" shrinkToFit="1"/>
    </xf>
    <xf numFmtId="0" fontId="21" fillId="0" borderId="2" xfId="2" applyFont="1" applyFill="1" applyBorder="1" applyAlignment="1">
      <alignment horizontal="center" vertical="center" shrinkToFit="1"/>
    </xf>
    <xf numFmtId="0" fontId="13" fillId="0" borderId="3" xfId="2" applyFont="1" applyFill="1" applyBorder="1" applyAlignment="1">
      <alignment horizontal="center" vertical="center" shrinkToFit="1"/>
    </xf>
    <xf numFmtId="0" fontId="13" fillId="0" borderId="13" xfId="2" applyFont="1" applyFill="1" applyBorder="1" applyAlignment="1">
      <alignment horizontal="center" vertical="center" shrinkToFit="1"/>
    </xf>
    <xf numFmtId="0" fontId="13" fillId="0" borderId="14" xfId="2" applyFont="1" applyFill="1" applyBorder="1" applyAlignment="1">
      <alignment horizontal="center" vertical="center" shrinkToFit="1"/>
    </xf>
    <xf numFmtId="0" fontId="39" fillId="0" borderId="4" xfId="2" applyFont="1" applyFill="1" applyBorder="1" applyAlignment="1">
      <alignment horizontal="center" vertical="center" shrinkToFit="1"/>
    </xf>
    <xf numFmtId="0" fontId="21" fillId="0" borderId="57" xfId="2" applyFont="1" applyFill="1" applyBorder="1" applyAlignment="1">
      <alignment horizontal="center" vertical="center" shrinkToFit="1"/>
    </xf>
    <xf numFmtId="0" fontId="10" fillId="0" borderId="10" xfId="2" applyFont="1" applyFill="1" applyBorder="1" applyAlignment="1">
      <alignment horizontal="left" vertical="center" shrinkToFit="1"/>
    </xf>
    <xf numFmtId="0" fontId="13" fillId="0" borderId="12" xfId="2" applyFont="1" applyFill="1" applyBorder="1" applyAlignment="1">
      <alignment horizontal="left" vertical="center" shrinkToFit="1"/>
    </xf>
    <xf numFmtId="0" fontId="10" fillId="0" borderId="29" xfId="2" applyFont="1" applyFill="1" applyBorder="1" applyAlignment="1">
      <alignment horizontal="left" vertical="center" shrinkToFit="1"/>
    </xf>
    <xf numFmtId="0" fontId="13" fillId="0" borderId="32" xfId="2" applyFont="1" applyFill="1" applyBorder="1" applyAlignment="1">
      <alignment horizontal="left" vertical="center" shrinkToFit="1"/>
    </xf>
    <xf numFmtId="0" fontId="10" fillId="0" borderId="37" xfId="2" applyFont="1" applyFill="1" applyBorder="1" applyAlignment="1">
      <alignment horizontal="left" vertical="center" shrinkToFit="1"/>
    </xf>
    <xf numFmtId="0" fontId="13" fillId="0" borderId="23" xfId="2" applyFont="1" applyFill="1" applyBorder="1" applyAlignment="1">
      <alignment horizontal="left" vertical="center" shrinkToFit="1"/>
    </xf>
    <xf numFmtId="0" fontId="59" fillId="0" borderId="36" xfId="2" applyFont="1" applyFill="1" applyBorder="1" applyAlignment="1">
      <alignment horizontal="left" vertical="center" shrinkToFit="1"/>
    </xf>
    <xf numFmtId="0" fontId="60" fillId="0" borderId="32" xfId="2" applyFont="1" applyFill="1" applyBorder="1" applyAlignment="1">
      <alignment horizontal="left" vertical="center" shrinkToFit="1"/>
    </xf>
    <xf numFmtId="0" fontId="21" fillId="0" borderId="3" xfId="2" applyFont="1" applyFill="1" applyBorder="1" applyAlignment="1">
      <alignment horizontal="center" vertical="center" shrinkToFit="1"/>
    </xf>
    <xf numFmtId="0" fontId="21" fillId="0" borderId="4" xfId="2" applyFont="1" applyFill="1" applyBorder="1" applyAlignment="1">
      <alignment horizontal="center" vertical="center" shrinkToFit="1"/>
    </xf>
    <xf numFmtId="0" fontId="21" fillId="0" borderId="13" xfId="2" applyFont="1" applyFill="1" applyBorder="1" applyAlignment="1">
      <alignment horizontal="center" vertical="center" shrinkToFit="1"/>
    </xf>
    <xf numFmtId="0" fontId="21" fillId="0" borderId="14" xfId="2" applyFont="1" applyFill="1" applyBorder="1" applyAlignment="1">
      <alignment horizontal="center" vertical="center" shrinkToFit="1"/>
    </xf>
    <xf numFmtId="0" fontId="13" fillId="4" borderId="2" xfId="2" applyFont="1" applyFill="1" applyBorder="1" applyAlignment="1" applyProtection="1">
      <alignment horizontal="center" vertical="center" shrinkToFit="1"/>
      <protection locked="0"/>
    </xf>
    <xf numFmtId="0" fontId="13" fillId="4" borderId="3" xfId="2" applyFont="1" applyFill="1" applyBorder="1" applyAlignment="1" applyProtection="1">
      <alignment horizontal="center" vertical="center" shrinkToFit="1"/>
      <protection locked="0"/>
    </xf>
    <xf numFmtId="0" fontId="10" fillId="2" borderId="26" xfId="2" applyFont="1" applyFill="1" applyBorder="1" applyAlignment="1" applyProtection="1">
      <alignment horizontal="left" vertical="center" shrinkToFit="1"/>
      <protection locked="0"/>
    </xf>
    <xf numFmtId="0" fontId="13" fillId="2" borderId="56" xfId="2" applyFont="1" applyFill="1" applyBorder="1" applyAlignment="1" applyProtection="1">
      <alignment horizontal="left" vertical="center" shrinkToFit="1"/>
      <protection locked="0"/>
    </xf>
    <xf numFmtId="0" fontId="13" fillId="2" borderId="27" xfId="2" applyFont="1" applyFill="1" applyBorder="1" applyAlignment="1" applyProtection="1">
      <alignment horizontal="left" vertical="center" shrinkToFit="1"/>
      <protection locked="0"/>
    </xf>
    <xf numFmtId="0" fontId="10" fillId="2" borderId="54" xfId="2" applyFont="1" applyFill="1" applyBorder="1" applyAlignment="1" applyProtection="1">
      <alignment horizontal="left" vertical="center" shrinkToFit="1"/>
      <protection locked="0"/>
    </xf>
    <xf numFmtId="0" fontId="13" fillId="2" borderId="0" xfId="2" applyFont="1" applyFill="1" applyBorder="1" applyAlignment="1" applyProtection="1">
      <alignment horizontal="left" vertical="center" shrinkToFit="1"/>
      <protection locked="0"/>
    </xf>
    <xf numFmtId="0" fontId="13" fillId="2" borderId="1" xfId="2" applyFont="1" applyFill="1" applyBorder="1" applyAlignment="1" applyProtection="1">
      <alignment horizontal="left" vertical="center" shrinkToFit="1"/>
      <protection locked="0"/>
    </xf>
    <xf numFmtId="0" fontId="18" fillId="0" borderId="0" xfId="2" applyFont="1" applyFill="1" applyAlignment="1">
      <alignment horizontal="center" vertical="center" shrinkToFit="1"/>
    </xf>
    <xf numFmtId="0" fontId="11" fillId="0" borderId="0" xfId="2" applyFont="1" applyFill="1" applyAlignment="1">
      <alignment horizontal="center" vertical="center" shrinkToFit="1"/>
    </xf>
    <xf numFmtId="0" fontId="10" fillId="0" borderId="0" xfId="2" applyFont="1" applyFill="1" applyAlignment="1">
      <alignment horizontal="right" vertical="center"/>
    </xf>
  </cellXfs>
  <cellStyles count="13">
    <cellStyle name="パーセント" xfId="1" builtinId="5"/>
    <cellStyle name="パーセント 2" xfId="3"/>
    <cellStyle name="ハイパーリンク 2" xfId="9"/>
    <cellStyle name="桁区切り 2" xfId="4"/>
    <cellStyle name="桁区切り 3" xfId="8"/>
    <cellStyle name="通貨 2" xfId="10"/>
    <cellStyle name="標準" xfId="0" builtinId="0"/>
    <cellStyle name="標準 2" xfId="2"/>
    <cellStyle name="標準 2 2" xfId="7"/>
    <cellStyle name="標準 2 2 2" xfId="11"/>
    <cellStyle name="標準 3" xfId="6"/>
    <cellStyle name="標準_コピー ～ 検証シート・モニタリングシート（正式・簡易共用）～事例・コメント" xfId="12"/>
    <cellStyle name="標準_印刷及び基本項目入力"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142876</xdr:colOff>
      <xdr:row>8</xdr:row>
      <xdr:rowOff>190500</xdr:rowOff>
    </xdr:from>
    <xdr:to>
      <xdr:col>12</xdr:col>
      <xdr:colOff>523875</xdr:colOff>
      <xdr:row>10</xdr:row>
      <xdr:rowOff>235745</xdr:rowOff>
    </xdr:to>
    <xdr:sp macro="" textlink="">
      <xdr:nvSpPr>
        <xdr:cNvPr id="4" name="AutoShape 14"/>
        <xdr:cNvSpPr>
          <a:spLocks noChangeArrowheads="1"/>
        </xdr:cNvSpPr>
      </xdr:nvSpPr>
      <xdr:spPr bwMode="auto">
        <a:xfrm>
          <a:off x="750095" y="1464469"/>
          <a:ext cx="7881936" cy="545307"/>
        </a:xfrm>
        <a:prstGeom prst="roundRect">
          <a:avLst>
            <a:gd name="adj" fmla="val 16667"/>
          </a:avLst>
        </a:prstGeom>
        <a:solidFill>
          <a:srgbClr xmlns:mc="http://schemas.openxmlformats.org/markup-compatibility/2006" xmlns:a14="http://schemas.microsoft.com/office/drawing/2010/main" val="99CCFF" mc:Ignorable="a14" a14:legacySpreadsheetColorIndex="44"/>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a:t>
          </a:r>
          <a:r>
            <a:rPr lang="ja-JP" altLang="en-US" sz="1000" b="1" i="0" u="sng" strike="noStrike" baseline="0">
              <a:solidFill>
                <a:srgbClr val="FF0000"/>
              </a:solidFill>
              <a:latin typeface="ＭＳ Ｐゴシック"/>
              <a:ea typeface="ＭＳ Ｐゴシック"/>
            </a:rPr>
            <a:t>本シートは入力不要</a:t>
          </a:r>
          <a:r>
            <a:rPr lang="ja-JP" altLang="en-US" sz="1000" b="1" i="0" u="sng" strike="noStrike" baseline="0">
              <a:solidFill>
                <a:srgbClr val="FF0000"/>
              </a:solidFill>
              <a:latin typeface="ＭＳ Ｐ明朝"/>
              <a:ea typeface="ＭＳ Ｐ明朝"/>
            </a:rPr>
            <a:t>です。</a:t>
          </a:r>
          <a:r>
            <a:rPr lang="ja-JP" altLang="en-US" sz="1000" b="0" i="0" u="none" strike="noStrike" baseline="0">
              <a:solidFill>
                <a:srgbClr val="000000"/>
              </a:solidFill>
              <a:latin typeface="ＭＳ Ｐ明朝"/>
              <a:ea typeface="ＭＳ Ｐ明朝"/>
            </a:rPr>
            <a:t>入力シート№1～№</a:t>
          </a:r>
          <a:r>
            <a:rPr lang="en-US" altLang="ja-JP" sz="1000" b="0" i="0" u="none" strike="noStrike" baseline="0">
              <a:solidFill>
                <a:srgbClr val="000000"/>
              </a:solidFill>
              <a:latin typeface="ＭＳ Ｐ明朝"/>
              <a:ea typeface="ＭＳ Ｐ明朝"/>
            </a:rPr>
            <a:t>4</a:t>
          </a:r>
          <a:r>
            <a:rPr lang="ja-JP" altLang="en-US" sz="1000" b="0" i="0" u="none" strike="noStrike" baseline="0">
              <a:solidFill>
                <a:srgbClr val="000000"/>
              </a:solidFill>
              <a:latin typeface="ＭＳ Ｐ明朝"/>
              <a:ea typeface="ＭＳ Ｐ明朝"/>
            </a:rPr>
            <a:t>を入力することにより、自動作成されます。</a:t>
          </a:r>
        </a:p>
        <a:p>
          <a:pPr algn="l" rtl="0">
            <a:lnSpc>
              <a:spcPts val="1200"/>
            </a:lnSpc>
            <a:defRPr sz="1000"/>
          </a:pPr>
          <a:r>
            <a:rPr lang="ja-JP" altLang="en-US" sz="1000" b="0" i="0" u="none" strike="noStrike" baseline="0">
              <a:solidFill>
                <a:srgbClr val="000000"/>
              </a:solidFill>
              <a:latin typeface="ＭＳ Ｐ明朝"/>
              <a:ea typeface="ＭＳ Ｐ明朝"/>
            </a:rPr>
            <a:t>・重点取組項目との整合性や、実現可能性（過去の実績や業界動向等を踏まえたものとなっているかどうか）について、確認してください。</a:t>
          </a:r>
        </a:p>
      </xdr:txBody>
    </xdr:sp>
    <xdr:clientData fPrintsWithSheet="0"/>
  </xdr:twoCellAnchor>
  <xdr:twoCellAnchor>
    <xdr:from>
      <xdr:col>17</xdr:col>
      <xdr:colOff>333374</xdr:colOff>
      <xdr:row>38</xdr:row>
      <xdr:rowOff>47625</xdr:rowOff>
    </xdr:from>
    <xdr:to>
      <xdr:col>19</xdr:col>
      <xdr:colOff>571500</xdr:colOff>
      <xdr:row>40</xdr:row>
      <xdr:rowOff>226219</xdr:rowOff>
    </xdr:to>
    <xdr:sp macro="" textlink="">
      <xdr:nvSpPr>
        <xdr:cNvPr id="2" name="角丸四角形 1"/>
        <xdr:cNvSpPr/>
      </xdr:nvSpPr>
      <xdr:spPr>
        <a:xfrm>
          <a:off x="11453812" y="10001250"/>
          <a:ext cx="1452563" cy="797719"/>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56887</xdr:colOff>
      <xdr:row>2</xdr:row>
      <xdr:rowOff>191822</xdr:rowOff>
    </xdr:from>
    <xdr:to>
      <xdr:col>14</xdr:col>
      <xdr:colOff>285751</xdr:colOff>
      <xdr:row>7</xdr:row>
      <xdr:rowOff>34659</xdr:rowOff>
    </xdr:to>
    <xdr:sp macro="" textlink="">
      <xdr:nvSpPr>
        <xdr:cNvPr id="4" name="AutoShape 14"/>
        <xdr:cNvSpPr>
          <a:spLocks noChangeArrowheads="1"/>
        </xdr:cNvSpPr>
      </xdr:nvSpPr>
      <xdr:spPr bwMode="auto">
        <a:xfrm>
          <a:off x="56887" y="572822"/>
          <a:ext cx="8182239" cy="533400"/>
        </a:xfrm>
        <a:prstGeom prst="roundRect">
          <a:avLst>
            <a:gd name="adj" fmla="val 16667"/>
          </a:avLst>
        </a:prstGeom>
        <a:solidFill>
          <a:srgbClr xmlns:mc="http://schemas.openxmlformats.org/markup-compatibility/2006" xmlns:a14="http://schemas.microsoft.com/office/drawing/2010/main" val="99CCFF" mc:Ignorable="a14" a14:legacySpreadsheetColorIndex="44"/>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a:t>
          </a:r>
          <a:r>
            <a:rPr lang="ja-JP" altLang="en-US" sz="1000" b="1" i="0" u="sng" strike="noStrike" baseline="0">
              <a:solidFill>
                <a:srgbClr val="FF0000"/>
              </a:solidFill>
              <a:latin typeface="ＭＳ Ｐゴシック"/>
              <a:ea typeface="ＭＳ Ｐゴシック"/>
            </a:rPr>
            <a:t>本シートは入力不要</a:t>
          </a:r>
          <a:r>
            <a:rPr lang="ja-JP" altLang="en-US" sz="1000" b="1" i="0" u="sng" strike="noStrike" baseline="0">
              <a:solidFill>
                <a:srgbClr val="FF0000"/>
              </a:solidFill>
              <a:latin typeface="ＭＳ Ｐ明朝"/>
              <a:ea typeface="ＭＳ Ｐ明朝"/>
            </a:rPr>
            <a:t>です。</a:t>
          </a:r>
          <a:r>
            <a:rPr lang="ja-JP" altLang="en-US" sz="1000" b="0" i="0" u="none" strike="noStrike" baseline="0">
              <a:solidFill>
                <a:srgbClr val="000000"/>
              </a:solidFill>
              <a:latin typeface="ＭＳ Ｐ明朝"/>
              <a:ea typeface="ＭＳ Ｐ明朝"/>
            </a:rPr>
            <a:t>入力シート№1～№</a:t>
          </a:r>
          <a:r>
            <a:rPr lang="en-US" altLang="ja-JP" sz="1000" b="0" i="0" u="none" strike="noStrike" baseline="0">
              <a:solidFill>
                <a:srgbClr val="000000"/>
              </a:solidFill>
              <a:latin typeface="ＭＳ Ｐ明朝"/>
              <a:ea typeface="ＭＳ Ｐ明朝"/>
            </a:rPr>
            <a:t>4</a:t>
          </a:r>
          <a:r>
            <a:rPr lang="ja-JP" altLang="en-US" sz="1000" b="0" i="0" u="none" strike="noStrike" baseline="0">
              <a:solidFill>
                <a:srgbClr val="000000"/>
              </a:solidFill>
              <a:latin typeface="ＭＳ Ｐ明朝"/>
              <a:ea typeface="ＭＳ Ｐ明朝"/>
            </a:rPr>
            <a:t>を入力することにより、自動作成されます。</a:t>
          </a:r>
        </a:p>
        <a:p>
          <a:pPr algn="l" rtl="0">
            <a:lnSpc>
              <a:spcPts val="1200"/>
            </a:lnSpc>
            <a:defRPr sz="1000"/>
          </a:pPr>
          <a:r>
            <a:rPr lang="ja-JP" altLang="en-US" sz="1000" b="0" i="0" u="none" strike="noStrike" baseline="0">
              <a:solidFill>
                <a:srgbClr val="000000"/>
              </a:solidFill>
              <a:latin typeface="ＭＳ Ｐ明朝"/>
              <a:ea typeface="ＭＳ Ｐ明朝"/>
            </a:rPr>
            <a:t>・重点取組項目との整合性や、実現可能性（過去の実績や業界動向等を踏まえたものとなっているかどうか）について、確認してください。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42</xdr:row>
      <xdr:rowOff>0</xdr:rowOff>
    </xdr:from>
    <xdr:to>
      <xdr:col>6</xdr:col>
      <xdr:colOff>0</xdr:colOff>
      <xdr:row>44</xdr:row>
      <xdr:rowOff>0</xdr:rowOff>
    </xdr:to>
    <xdr:sp macro="" textlink="">
      <xdr:nvSpPr>
        <xdr:cNvPr id="2" name="Line 5"/>
        <xdr:cNvSpPr>
          <a:spLocks noChangeShapeType="1"/>
        </xdr:cNvSpPr>
      </xdr:nvSpPr>
      <xdr:spPr bwMode="auto">
        <a:xfrm flipV="1">
          <a:off x="1800225" y="8801100"/>
          <a:ext cx="96202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849;&#26377;3(&#27861;&#20154;&#31532;&#22235;&#65400;&#65438;&#65433;&#65392;&#65420;&#65439;)\&#34701;&#36039;&#37096;&#20108;&#35506;\&#27861;&#20154;&#37096;&#65300;&#65319;&#26032;&#12501;&#12457;&#12523;&#12480;\&#9678;&#9678;&#30707;&#24029;\&#21462;&#24341;&#20808;&#12501;&#12457;&#12523;&#12480;\&#20117;&#21407;&#27700;&#29987;&#12849;\&#32076;&#21942;&#25913;&#21892;&#35336;&#30011;\010%20&#32076;&#21942;&#25913;&#21892;&#35336;&#30011;&#26360;&#65288;&#65301;&#12533;&#24180;&#35336;&#3001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0849;&#26377;2(&#34701;&#36039;&#20225;&#30011;&#35506;)\&#32076;&#21942;&#25913;&#21892;&#25903;&#25588;&#65288;&#35199;&#26449;&#65289;\&#32076;&#21942;&#25913;&#21892;&#35336;&#30011;&#26360;(H27.8&#25913;&#23450;)\&#32076;&#21942;&#25913;&#21892;&#35336;&#30011;&#26360;&#65288;&#36890;&#24120;&#29256;&#65289;\10&#12533;&#24180;&#35336;&#30011;\040%20&#32076;&#21942;&#25913;&#21892;&#35336;&#30011;&#26360;&#65308;&#36890;&#24120;&#22411;&#65310;&#65288;&#65297;&#65296;&#12533;&#24180;&#35336;&#3001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0849;&#26377;2(&#34701;&#36039;&#20225;&#30011;&#35506;)\&#35199;&#26449;\040%20&#32076;&#21942;&#25913;&#21892;&#35336;&#30011;&#26360;&#65288;&#65297;&#65296;&#12533;&#24180;&#35336;&#3001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0849;&#26377;6(&#32076;&#21942;&#25913;&#21892;&#25903;&#25588;&#23460;)\&#32076;&#21942;&#25913;&#21892;&#25903;&#25588;\&#9733;&#32076;&#21942;&#25913;&#21892;&#35336;&#30011;&#26360;&#12304;&#25913;&#35330;&#29256;&#12305;&#65374;&#65320;23&#24180;3&#26376;&#25913;&#35330;\&#36890;&#24120;&#29256;\&#26908;&#35388;&#12471;&#12540;&#12488;&#12539;&#12514;&#12491;&#12479;&#12522;&#12531;&#12464;&#12471;&#12540;&#12488;&#65288;5&#12533;&#24180;&#35336;&#30011;&#65289;&#12304;H22.8&#26376;&#25913;&#35330;&#29256;&#12305;&#65374;ver.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及び基本項目入力"/>
      <sheetName val="作成方法"/>
      <sheetName val="作成例"/>
      <sheetName val="表紙"/>
      <sheetName val="経営改善計画書"/>
      <sheetName val="現状分析および重点取組項目"/>
      <sheetName val="入力シート№1"/>
      <sheetName val="入力シート№2"/>
      <sheetName val="補助シート№1（決算実績推移）"/>
      <sheetName val="補助シート№2-1（部門別売上・粗利）"/>
      <sheetName val="補助シート№2-2（部門別売上・粗利）"/>
      <sheetName val="補助シート№3（人員計画）"/>
    </sheetNames>
    <sheetDataSet>
      <sheetData sheetId="0">
        <row r="30">
          <cell r="E30">
            <v>41988</v>
          </cell>
        </row>
      </sheetData>
      <sheetData sheetId="1" refreshError="1"/>
      <sheetData sheetId="2" refreshError="1"/>
      <sheetData sheetId="3" refreshError="1"/>
      <sheetData sheetId="4" refreshError="1"/>
      <sheetData sheetId="5"/>
      <sheetData sheetId="6">
        <row r="10">
          <cell r="D10">
            <v>0</v>
          </cell>
        </row>
      </sheetData>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及び基本項目入力"/>
      <sheetName val="作成方法"/>
      <sheetName val="作成例"/>
      <sheetName val="表紙"/>
      <sheetName val="現状分析および重点取組項目"/>
      <sheetName val="経営改善計画書"/>
      <sheetName val="入力シート№1"/>
      <sheetName val="入力シート№2"/>
      <sheetName val="補助シート№1（決算実績推移）"/>
      <sheetName val="補助シート№2-1（部門別売上・粗利）"/>
      <sheetName val="補助シート№2-2（部門別売上・粗利）"/>
      <sheetName val="補助シート№3（人員計画）"/>
    </sheetNames>
    <sheetDataSet>
      <sheetData sheetId="0" refreshError="1"/>
      <sheetData sheetId="1" refreshError="1"/>
      <sheetData sheetId="2" refreshError="1"/>
      <sheetData sheetId="3" refreshError="1"/>
      <sheetData sheetId="4" refreshError="1"/>
      <sheetData sheetId="5" refreshError="1"/>
      <sheetData sheetId="6">
        <row r="10">
          <cell r="D10">
            <v>4075</v>
          </cell>
          <cell r="E10">
            <v>3948</v>
          </cell>
          <cell r="F10">
            <v>4306</v>
          </cell>
          <cell r="G10">
            <v>3443</v>
          </cell>
          <cell r="H10">
            <v>3189</v>
          </cell>
          <cell r="I10">
            <v>3045</v>
          </cell>
          <cell r="J10">
            <v>3047</v>
          </cell>
          <cell r="K10">
            <v>3038</v>
          </cell>
          <cell r="L10">
            <v>3038</v>
          </cell>
          <cell r="M10">
            <v>3038</v>
          </cell>
          <cell r="N10">
            <v>3038</v>
          </cell>
          <cell r="O10">
            <v>3038</v>
          </cell>
          <cell r="P10">
            <v>3038</v>
          </cell>
        </row>
        <row r="16">
          <cell r="D16">
            <v>3181</v>
          </cell>
          <cell r="E16">
            <v>3177</v>
          </cell>
          <cell r="F16">
            <v>3814</v>
          </cell>
          <cell r="G16">
            <v>2893</v>
          </cell>
          <cell r="H16">
            <v>2648</v>
          </cell>
          <cell r="I16">
            <v>2495</v>
          </cell>
          <cell r="J16">
            <v>2497</v>
          </cell>
          <cell r="K16">
            <v>2488</v>
          </cell>
          <cell r="L16">
            <v>2488</v>
          </cell>
          <cell r="M16">
            <v>2488</v>
          </cell>
          <cell r="N16">
            <v>2488</v>
          </cell>
          <cell r="O16">
            <v>2488</v>
          </cell>
          <cell r="P16">
            <v>2488</v>
          </cell>
        </row>
        <row r="29">
          <cell r="D29">
            <v>894</v>
          </cell>
          <cell r="E29">
            <v>771</v>
          </cell>
          <cell r="F29">
            <v>492</v>
          </cell>
          <cell r="G29">
            <v>550</v>
          </cell>
          <cell r="H29">
            <v>541</v>
          </cell>
          <cell r="I29">
            <v>550</v>
          </cell>
          <cell r="J29">
            <v>550</v>
          </cell>
          <cell r="K29">
            <v>550</v>
          </cell>
          <cell r="L29">
            <v>550</v>
          </cell>
          <cell r="M29">
            <v>550</v>
          </cell>
          <cell r="N29">
            <v>550</v>
          </cell>
          <cell r="O29">
            <v>550</v>
          </cell>
          <cell r="P29">
            <v>550</v>
          </cell>
        </row>
        <row r="32">
          <cell r="D32">
            <v>734</v>
          </cell>
          <cell r="E32">
            <v>736</v>
          </cell>
          <cell r="F32">
            <v>833</v>
          </cell>
          <cell r="G32">
            <v>658</v>
          </cell>
          <cell r="H32">
            <v>490</v>
          </cell>
          <cell r="I32">
            <v>486</v>
          </cell>
          <cell r="J32">
            <v>488</v>
          </cell>
          <cell r="K32">
            <v>488</v>
          </cell>
          <cell r="L32">
            <v>488</v>
          </cell>
          <cell r="M32">
            <v>488</v>
          </cell>
          <cell r="N32">
            <v>488</v>
          </cell>
          <cell r="O32">
            <v>488</v>
          </cell>
          <cell r="P32">
            <v>488</v>
          </cell>
        </row>
        <row r="49">
          <cell r="D49">
            <v>160</v>
          </cell>
          <cell r="E49">
            <v>35</v>
          </cell>
          <cell r="F49">
            <v>-341</v>
          </cell>
          <cell r="G49">
            <v>-108</v>
          </cell>
          <cell r="H49">
            <v>51</v>
          </cell>
          <cell r="I49">
            <v>64</v>
          </cell>
          <cell r="J49">
            <v>62</v>
          </cell>
          <cell r="K49">
            <v>62</v>
          </cell>
          <cell r="L49">
            <v>62</v>
          </cell>
          <cell r="M49">
            <v>62</v>
          </cell>
          <cell r="N49">
            <v>62</v>
          </cell>
          <cell r="O49">
            <v>62</v>
          </cell>
          <cell r="P49">
            <v>62</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及び基本項目入力"/>
      <sheetName val="作成方法"/>
      <sheetName val="作成例"/>
      <sheetName val="表紙"/>
      <sheetName val="現状分析および重点取組項目"/>
      <sheetName val="経営改善計画書"/>
      <sheetName val="入力シート№1"/>
      <sheetName val="入力シート№2"/>
      <sheetName val="補助シート№1（決算実績推移）"/>
      <sheetName val="補助シート№2-1（部門別売上・粗利）"/>
      <sheetName val="補助シート№2-2（部門別売上・粗利）"/>
      <sheetName val="補助シート№3（人員計画）"/>
    </sheetNames>
    <sheetDataSet>
      <sheetData sheetId="0"/>
      <sheetData sheetId="1"/>
      <sheetData sheetId="2"/>
      <sheetData sheetId="3"/>
      <sheetData sheetId="4"/>
      <sheetData sheetId="5"/>
      <sheetData sheetId="6">
        <row r="2">
          <cell r="D2" t="str">
            <v/>
          </cell>
        </row>
        <row r="10">
          <cell r="D10">
            <v>0</v>
          </cell>
          <cell r="E10">
            <v>0</v>
          </cell>
          <cell r="F10">
            <v>0</v>
          </cell>
          <cell r="G10">
            <v>0</v>
          </cell>
          <cell r="H10">
            <v>0</v>
          </cell>
          <cell r="I10">
            <v>0</v>
          </cell>
          <cell r="J10">
            <v>0</v>
          </cell>
          <cell r="K10">
            <v>0</v>
          </cell>
          <cell r="L10">
            <v>0</v>
          </cell>
          <cell r="M10">
            <v>0</v>
          </cell>
          <cell r="N10">
            <v>0</v>
          </cell>
          <cell r="O10">
            <v>0</v>
          </cell>
          <cell r="P10">
            <v>0</v>
          </cell>
        </row>
        <row r="16">
          <cell r="D16">
            <v>0</v>
          </cell>
          <cell r="E16">
            <v>0</v>
          </cell>
          <cell r="F16">
            <v>0</v>
          </cell>
          <cell r="G16">
            <v>0</v>
          </cell>
          <cell r="H16">
            <v>0</v>
          </cell>
          <cell r="I16">
            <v>0</v>
          </cell>
          <cell r="J16">
            <v>0</v>
          </cell>
          <cell r="K16">
            <v>0</v>
          </cell>
          <cell r="L16">
            <v>0</v>
          </cell>
          <cell r="M16">
            <v>0</v>
          </cell>
          <cell r="N16">
            <v>0</v>
          </cell>
          <cell r="O16">
            <v>0</v>
          </cell>
          <cell r="P16">
            <v>0</v>
          </cell>
        </row>
        <row r="29">
          <cell r="D29">
            <v>0</v>
          </cell>
          <cell r="E29">
            <v>0</v>
          </cell>
          <cell r="F29">
            <v>0</v>
          </cell>
          <cell r="G29">
            <v>0</v>
          </cell>
          <cell r="H29">
            <v>0</v>
          </cell>
          <cell r="I29">
            <v>0</v>
          </cell>
          <cell r="J29">
            <v>0</v>
          </cell>
          <cell r="K29">
            <v>0</v>
          </cell>
          <cell r="L29">
            <v>0</v>
          </cell>
          <cell r="M29">
            <v>0</v>
          </cell>
          <cell r="N29">
            <v>0</v>
          </cell>
          <cell r="O29">
            <v>0</v>
          </cell>
          <cell r="P29">
            <v>0</v>
          </cell>
        </row>
        <row r="32">
          <cell r="D32">
            <v>0</v>
          </cell>
          <cell r="E32">
            <v>0</v>
          </cell>
          <cell r="F32">
            <v>0</v>
          </cell>
          <cell r="G32">
            <v>0</v>
          </cell>
          <cell r="H32">
            <v>0</v>
          </cell>
          <cell r="I32">
            <v>0</v>
          </cell>
          <cell r="J32">
            <v>0</v>
          </cell>
          <cell r="K32">
            <v>0</v>
          </cell>
          <cell r="L32">
            <v>0</v>
          </cell>
          <cell r="M32">
            <v>0</v>
          </cell>
          <cell r="N32">
            <v>0</v>
          </cell>
          <cell r="O32">
            <v>0</v>
          </cell>
          <cell r="P32">
            <v>0</v>
          </cell>
        </row>
        <row r="49">
          <cell r="D49">
            <v>0</v>
          </cell>
          <cell r="E49">
            <v>0</v>
          </cell>
          <cell r="F49">
            <v>0</v>
          </cell>
          <cell r="G49">
            <v>0</v>
          </cell>
          <cell r="H49">
            <v>0</v>
          </cell>
          <cell r="I49">
            <v>0</v>
          </cell>
          <cell r="J49">
            <v>0</v>
          </cell>
          <cell r="K49">
            <v>0</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及び基本項目入力"/>
      <sheetName val="使用方法"/>
      <sheetName val="作成例"/>
      <sheetName val="送付書"/>
      <sheetName val="検証シート"/>
      <sheetName val="モニタリングシート（計画1年目）"/>
      <sheetName val="モニタリングシート（計画2年目）"/>
      <sheetName val="モニタリングシート（計画3年目）"/>
      <sheetName val="モニタリングシート（計画4年目）"/>
      <sheetName val="モニタリングシート（計画5年目）"/>
    </sheetNames>
    <sheetDataSet>
      <sheetData sheetId="0" refreshError="1"/>
      <sheetData sheetId="1" refreshError="1"/>
      <sheetData sheetId="2" refreshError="1"/>
      <sheetData sheetId="3">
        <row r="5">
          <cell r="Y5">
            <v>20</v>
          </cell>
        </row>
        <row r="6">
          <cell r="Y6">
            <v>21</v>
          </cell>
        </row>
        <row r="7">
          <cell r="Y7">
            <v>22</v>
          </cell>
        </row>
        <row r="8">
          <cell r="Y8">
            <v>23</v>
          </cell>
        </row>
        <row r="9">
          <cell r="Y9">
            <v>24</v>
          </cell>
        </row>
        <row r="10">
          <cell r="Y10">
            <v>25</v>
          </cell>
        </row>
        <row r="11">
          <cell r="Y11">
            <v>26</v>
          </cell>
        </row>
        <row r="12">
          <cell r="Y12">
            <v>27</v>
          </cell>
        </row>
        <row r="13">
          <cell r="Y13">
            <v>28</v>
          </cell>
        </row>
        <row r="14">
          <cell r="Y14">
            <v>29</v>
          </cell>
        </row>
        <row r="15">
          <cell r="Y15">
            <v>30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1"/>
  <sheetViews>
    <sheetView showGridLines="0" showRowColHeaders="0" tabSelected="1" workbookViewId="0">
      <selection activeCell="S18" sqref="S18"/>
    </sheetView>
  </sheetViews>
  <sheetFormatPr defaultRowHeight="13.5"/>
  <cols>
    <col min="1" max="1" width="1.85546875" style="33" customWidth="1"/>
    <col min="2" max="2" width="3.85546875" style="35" customWidth="1"/>
    <col min="3" max="3" width="1.42578125" style="33" customWidth="1"/>
    <col min="4" max="4" width="16.7109375" style="33" customWidth="1"/>
    <col min="5" max="5" width="7.140625" style="33" customWidth="1"/>
    <col min="6" max="6" width="7.85546875" style="33" customWidth="1"/>
    <col min="7" max="7" width="3.85546875" style="33" bestFit="1" customWidth="1"/>
    <col min="8" max="8" width="8.42578125" style="33" customWidth="1"/>
    <col min="9" max="9" width="6" style="33" bestFit="1" customWidth="1"/>
    <col min="10" max="10" width="3.85546875" style="33" bestFit="1" customWidth="1"/>
    <col min="11" max="13" width="9.140625" style="33"/>
    <col min="14" max="14" width="10" style="33" customWidth="1"/>
    <col min="15" max="15" width="1.42578125" style="33" customWidth="1"/>
    <col min="16" max="17" width="9.140625" style="33"/>
    <col min="18" max="18" width="9.140625" style="34"/>
    <col min="19" max="256" width="9.140625" style="33"/>
    <col min="257" max="257" width="1.85546875" style="33" customWidth="1"/>
    <col min="258" max="258" width="3.85546875" style="33" customWidth="1"/>
    <col min="259" max="259" width="1.42578125" style="33" customWidth="1"/>
    <col min="260" max="260" width="16.7109375" style="33" customWidth="1"/>
    <col min="261" max="261" width="7.140625" style="33" customWidth="1"/>
    <col min="262" max="262" width="7.85546875" style="33" customWidth="1"/>
    <col min="263" max="263" width="3.85546875" style="33" bestFit="1" customWidth="1"/>
    <col min="264" max="264" width="8.42578125" style="33" customWidth="1"/>
    <col min="265" max="265" width="6" style="33" bestFit="1" customWidth="1"/>
    <col min="266" max="266" width="3.85546875" style="33" bestFit="1" customWidth="1"/>
    <col min="267" max="269" width="9.140625" style="33"/>
    <col min="270" max="270" width="10" style="33" customWidth="1"/>
    <col min="271" max="271" width="1.42578125" style="33" customWidth="1"/>
    <col min="272" max="512" width="9.140625" style="33"/>
    <col min="513" max="513" width="1.85546875" style="33" customWidth="1"/>
    <col min="514" max="514" width="3.85546875" style="33" customWidth="1"/>
    <col min="515" max="515" width="1.42578125" style="33" customWidth="1"/>
    <col min="516" max="516" width="16.7109375" style="33" customWidth="1"/>
    <col min="517" max="517" width="7.140625" style="33" customWidth="1"/>
    <col min="518" max="518" width="7.85546875" style="33" customWidth="1"/>
    <col min="519" max="519" width="3.85546875" style="33" bestFit="1" customWidth="1"/>
    <col min="520" max="520" width="8.42578125" style="33" customWidth="1"/>
    <col min="521" max="521" width="6" style="33" bestFit="1" customWidth="1"/>
    <col min="522" max="522" width="3.85546875" style="33" bestFit="1" customWidth="1"/>
    <col min="523" max="525" width="9.140625" style="33"/>
    <col min="526" max="526" width="10" style="33" customWidth="1"/>
    <col min="527" max="527" width="1.42578125" style="33" customWidth="1"/>
    <col min="528" max="768" width="9.140625" style="33"/>
    <col min="769" max="769" width="1.85546875" style="33" customWidth="1"/>
    <col min="770" max="770" width="3.85546875" style="33" customWidth="1"/>
    <col min="771" max="771" width="1.42578125" style="33" customWidth="1"/>
    <col min="772" max="772" width="16.7109375" style="33" customWidth="1"/>
    <col min="773" max="773" width="7.140625" style="33" customWidth="1"/>
    <col min="774" max="774" width="7.85546875" style="33" customWidth="1"/>
    <col min="775" max="775" width="3.85546875" style="33" bestFit="1" customWidth="1"/>
    <col min="776" max="776" width="8.42578125" style="33" customWidth="1"/>
    <col min="777" max="777" width="6" style="33" bestFit="1" customWidth="1"/>
    <col min="778" max="778" width="3.85546875" style="33" bestFit="1" customWidth="1"/>
    <col min="779" max="781" width="9.140625" style="33"/>
    <col min="782" max="782" width="10" style="33" customWidth="1"/>
    <col min="783" max="783" width="1.42578125" style="33" customWidth="1"/>
    <col min="784" max="1024" width="9.140625" style="33"/>
    <col min="1025" max="1025" width="1.85546875" style="33" customWidth="1"/>
    <col min="1026" max="1026" width="3.85546875" style="33" customWidth="1"/>
    <col min="1027" max="1027" width="1.42578125" style="33" customWidth="1"/>
    <col min="1028" max="1028" width="16.7109375" style="33" customWidth="1"/>
    <col min="1029" max="1029" width="7.140625" style="33" customWidth="1"/>
    <col min="1030" max="1030" width="7.85546875" style="33" customWidth="1"/>
    <col min="1031" max="1031" width="3.85546875" style="33" bestFit="1" customWidth="1"/>
    <col min="1032" max="1032" width="8.42578125" style="33" customWidth="1"/>
    <col min="1033" max="1033" width="6" style="33" bestFit="1" customWidth="1"/>
    <col min="1034" max="1034" width="3.85546875" style="33" bestFit="1" customWidth="1"/>
    <col min="1035" max="1037" width="9.140625" style="33"/>
    <col min="1038" max="1038" width="10" style="33" customWidth="1"/>
    <col min="1039" max="1039" width="1.42578125" style="33" customWidth="1"/>
    <col min="1040" max="1280" width="9.140625" style="33"/>
    <col min="1281" max="1281" width="1.85546875" style="33" customWidth="1"/>
    <col min="1282" max="1282" width="3.85546875" style="33" customWidth="1"/>
    <col min="1283" max="1283" width="1.42578125" style="33" customWidth="1"/>
    <col min="1284" max="1284" width="16.7109375" style="33" customWidth="1"/>
    <col min="1285" max="1285" width="7.140625" style="33" customWidth="1"/>
    <col min="1286" max="1286" width="7.85546875" style="33" customWidth="1"/>
    <col min="1287" max="1287" width="3.85546875" style="33" bestFit="1" customWidth="1"/>
    <col min="1288" max="1288" width="8.42578125" style="33" customWidth="1"/>
    <col min="1289" max="1289" width="6" style="33" bestFit="1" customWidth="1"/>
    <col min="1290" max="1290" width="3.85546875" style="33" bestFit="1" customWidth="1"/>
    <col min="1291" max="1293" width="9.140625" style="33"/>
    <col min="1294" max="1294" width="10" style="33" customWidth="1"/>
    <col min="1295" max="1295" width="1.42578125" style="33" customWidth="1"/>
    <col min="1296" max="1536" width="9.140625" style="33"/>
    <col min="1537" max="1537" width="1.85546875" style="33" customWidth="1"/>
    <col min="1538" max="1538" width="3.85546875" style="33" customWidth="1"/>
    <col min="1539" max="1539" width="1.42578125" style="33" customWidth="1"/>
    <col min="1540" max="1540" width="16.7109375" style="33" customWidth="1"/>
    <col min="1541" max="1541" width="7.140625" style="33" customWidth="1"/>
    <col min="1542" max="1542" width="7.85546875" style="33" customWidth="1"/>
    <col min="1543" max="1543" width="3.85546875" style="33" bestFit="1" customWidth="1"/>
    <col min="1544" max="1544" width="8.42578125" style="33" customWidth="1"/>
    <col min="1545" max="1545" width="6" style="33" bestFit="1" customWidth="1"/>
    <col min="1546" max="1546" width="3.85546875" style="33" bestFit="1" customWidth="1"/>
    <col min="1547" max="1549" width="9.140625" style="33"/>
    <col min="1550" max="1550" width="10" style="33" customWidth="1"/>
    <col min="1551" max="1551" width="1.42578125" style="33" customWidth="1"/>
    <col min="1552" max="1792" width="9.140625" style="33"/>
    <col min="1793" max="1793" width="1.85546875" style="33" customWidth="1"/>
    <col min="1794" max="1794" width="3.85546875" style="33" customWidth="1"/>
    <col min="1795" max="1795" width="1.42578125" style="33" customWidth="1"/>
    <col min="1796" max="1796" width="16.7109375" style="33" customWidth="1"/>
    <col min="1797" max="1797" width="7.140625" style="33" customWidth="1"/>
    <col min="1798" max="1798" width="7.85546875" style="33" customWidth="1"/>
    <col min="1799" max="1799" width="3.85546875" style="33" bestFit="1" customWidth="1"/>
    <col min="1800" max="1800" width="8.42578125" style="33" customWidth="1"/>
    <col min="1801" max="1801" width="6" style="33" bestFit="1" customWidth="1"/>
    <col min="1802" max="1802" width="3.85546875" style="33" bestFit="1" customWidth="1"/>
    <col min="1803" max="1805" width="9.140625" style="33"/>
    <col min="1806" max="1806" width="10" style="33" customWidth="1"/>
    <col min="1807" max="1807" width="1.42578125" style="33" customWidth="1"/>
    <col min="1808" max="2048" width="9.140625" style="33"/>
    <col min="2049" max="2049" width="1.85546875" style="33" customWidth="1"/>
    <col min="2050" max="2050" width="3.85546875" style="33" customWidth="1"/>
    <col min="2051" max="2051" width="1.42578125" style="33" customWidth="1"/>
    <col min="2052" max="2052" width="16.7109375" style="33" customWidth="1"/>
    <col min="2053" max="2053" width="7.140625" style="33" customWidth="1"/>
    <col min="2054" max="2054" width="7.85546875" style="33" customWidth="1"/>
    <col min="2055" max="2055" width="3.85546875" style="33" bestFit="1" customWidth="1"/>
    <col min="2056" max="2056" width="8.42578125" style="33" customWidth="1"/>
    <col min="2057" max="2057" width="6" style="33" bestFit="1" customWidth="1"/>
    <col min="2058" max="2058" width="3.85546875" style="33" bestFit="1" customWidth="1"/>
    <col min="2059" max="2061" width="9.140625" style="33"/>
    <col min="2062" max="2062" width="10" style="33" customWidth="1"/>
    <col min="2063" max="2063" width="1.42578125" style="33" customWidth="1"/>
    <col min="2064" max="2304" width="9.140625" style="33"/>
    <col min="2305" max="2305" width="1.85546875" style="33" customWidth="1"/>
    <col min="2306" max="2306" width="3.85546875" style="33" customWidth="1"/>
    <col min="2307" max="2307" width="1.42578125" style="33" customWidth="1"/>
    <col min="2308" max="2308" width="16.7109375" style="33" customWidth="1"/>
    <col min="2309" max="2309" width="7.140625" style="33" customWidth="1"/>
    <col min="2310" max="2310" width="7.85546875" style="33" customWidth="1"/>
    <col min="2311" max="2311" width="3.85546875" style="33" bestFit="1" customWidth="1"/>
    <col min="2312" max="2312" width="8.42578125" style="33" customWidth="1"/>
    <col min="2313" max="2313" width="6" style="33" bestFit="1" customWidth="1"/>
    <col min="2314" max="2314" width="3.85546875" style="33" bestFit="1" customWidth="1"/>
    <col min="2315" max="2317" width="9.140625" style="33"/>
    <col min="2318" max="2318" width="10" style="33" customWidth="1"/>
    <col min="2319" max="2319" width="1.42578125" style="33" customWidth="1"/>
    <col min="2320" max="2560" width="9.140625" style="33"/>
    <col min="2561" max="2561" width="1.85546875" style="33" customWidth="1"/>
    <col min="2562" max="2562" width="3.85546875" style="33" customWidth="1"/>
    <col min="2563" max="2563" width="1.42578125" style="33" customWidth="1"/>
    <col min="2564" max="2564" width="16.7109375" style="33" customWidth="1"/>
    <col min="2565" max="2565" width="7.140625" style="33" customWidth="1"/>
    <col min="2566" max="2566" width="7.85546875" style="33" customWidth="1"/>
    <col min="2567" max="2567" width="3.85546875" style="33" bestFit="1" customWidth="1"/>
    <col min="2568" max="2568" width="8.42578125" style="33" customWidth="1"/>
    <col min="2569" max="2569" width="6" style="33" bestFit="1" customWidth="1"/>
    <col min="2570" max="2570" width="3.85546875" style="33" bestFit="1" customWidth="1"/>
    <col min="2571" max="2573" width="9.140625" style="33"/>
    <col min="2574" max="2574" width="10" style="33" customWidth="1"/>
    <col min="2575" max="2575" width="1.42578125" style="33" customWidth="1"/>
    <col min="2576" max="2816" width="9.140625" style="33"/>
    <col min="2817" max="2817" width="1.85546875" style="33" customWidth="1"/>
    <col min="2818" max="2818" width="3.85546875" style="33" customWidth="1"/>
    <col min="2819" max="2819" width="1.42578125" style="33" customWidth="1"/>
    <col min="2820" max="2820" width="16.7109375" style="33" customWidth="1"/>
    <col min="2821" max="2821" width="7.140625" style="33" customWidth="1"/>
    <col min="2822" max="2822" width="7.85546875" style="33" customWidth="1"/>
    <col min="2823" max="2823" width="3.85546875" style="33" bestFit="1" customWidth="1"/>
    <col min="2824" max="2824" width="8.42578125" style="33" customWidth="1"/>
    <col min="2825" max="2825" width="6" style="33" bestFit="1" customWidth="1"/>
    <col min="2826" max="2826" width="3.85546875" style="33" bestFit="1" customWidth="1"/>
    <col min="2827" max="2829" width="9.140625" style="33"/>
    <col min="2830" max="2830" width="10" style="33" customWidth="1"/>
    <col min="2831" max="2831" width="1.42578125" style="33" customWidth="1"/>
    <col min="2832" max="3072" width="9.140625" style="33"/>
    <col min="3073" max="3073" width="1.85546875" style="33" customWidth="1"/>
    <col min="3074" max="3074" width="3.85546875" style="33" customWidth="1"/>
    <col min="3075" max="3075" width="1.42578125" style="33" customWidth="1"/>
    <col min="3076" max="3076" width="16.7109375" style="33" customWidth="1"/>
    <col min="3077" max="3077" width="7.140625" style="33" customWidth="1"/>
    <col min="3078" max="3078" width="7.85546875" style="33" customWidth="1"/>
    <col min="3079" max="3079" width="3.85546875" style="33" bestFit="1" customWidth="1"/>
    <col min="3080" max="3080" width="8.42578125" style="33" customWidth="1"/>
    <col min="3081" max="3081" width="6" style="33" bestFit="1" customWidth="1"/>
    <col min="3082" max="3082" width="3.85546875" style="33" bestFit="1" customWidth="1"/>
    <col min="3083" max="3085" width="9.140625" style="33"/>
    <col min="3086" max="3086" width="10" style="33" customWidth="1"/>
    <col min="3087" max="3087" width="1.42578125" style="33" customWidth="1"/>
    <col min="3088" max="3328" width="9.140625" style="33"/>
    <col min="3329" max="3329" width="1.85546875" style="33" customWidth="1"/>
    <col min="3330" max="3330" width="3.85546875" style="33" customWidth="1"/>
    <col min="3331" max="3331" width="1.42578125" style="33" customWidth="1"/>
    <col min="3332" max="3332" width="16.7109375" style="33" customWidth="1"/>
    <col min="3333" max="3333" width="7.140625" style="33" customWidth="1"/>
    <col min="3334" max="3334" width="7.85546875" style="33" customWidth="1"/>
    <col min="3335" max="3335" width="3.85546875" style="33" bestFit="1" customWidth="1"/>
    <col min="3336" max="3336" width="8.42578125" style="33" customWidth="1"/>
    <col min="3337" max="3337" width="6" style="33" bestFit="1" customWidth="1"/>
    <col min="3338" max="3338" width="3.85546875" style="33" bestFit="1" customWidth="1"/>
    <col min="3339" max="3341" width="9.140625" style="33"/>
    <col min="3342" max="3342" width="10" style="33" customWidth="1"/>
    <col min="3343" max="3343" width="1.42578125" style="33" customWidth="1"/>
    <col min="3344" max="3584" width="9.140625" style="33"/>
    <col min="3585" max="3585" width="1.85546875" style="33" customWidth="1"/>
    <col min="3586" max="3586" width="3.85546875" style="33" customWidth="1"/>
    <col min="3587" max="3587" width="1.42578125" style="33" customWidth="1"/>
    <col min="3588" max="3588" width="16.7109375" style="33" customWidth="1"/>
    <col min="3589" max="3589" width="7.140625" style="33" customWidth="1"/>
    <col min="3590" max="3590" width="7.85546875" style="33" customWidth="1"/>
    <col min="3591" max="3591" width="3.85546875" style="33" bestFit="1" customWidth="1"/>
    <col min="3592" max="3592" width="8.42578125" style="33" customWidth="1"/>
    <col min="3593" max="3593" width="6" style="33" bestFit="1" customWidth="1"/>
    <col min="3594" max="3594" width="3.85546875" style="33" bestFit="1" customWidth="1"/>
    <col min="3595" max="3597" width="9.140625" style="33"/>
    <col min="3598" max="3598" width="10" style="33" customWidth="1"/>
    <col min="3599" max="3599" width="1.42578125" style="33" customWidth="1"/>
    <col min="3600" max="3840" width="9.140625" style="33"/>
    <col min="3841" max="3841" width="1.85546875" style="33" customWidth="1"/>
    <col min="3842" max="3842" width="3.85546875" style="33" customWidth="1"/>
    <col min="3843" max="3843" width="1.42578125" style="33" customWidth="1"/>
    <col min="3844" max="3844" width="16.7109375" style="33" customWidth="1"/>
    <col min="3845" max="3845" width="7.140625" style="33" customWidth="1"/>
    <col min="3846" max="3846" width="7.85546875" style="33" customWidth="1"/>
    <col min="3847" max="3847" width="3.85546875" style="33" bestFit="1" customWidth="1"/>
    <col min="3848" max="3848" width="8.42578125" style="33" customWidth="1"/>
    <col min="3849" max="3849" width="6" style="33" bestFit="1" customWidth="1"/>
    <col min="3850" max="3850" width="3.85546875" style="33" bestFit="1" customWidth="1"/>
    <col min="3851" max="3853" width="9.140625" style="33"/>
    <col min="3854" max="3854" width="10" style="33" customWidth="1"/>
    <col min="3855" max="3855" width="1.42578125" style="33" customWidth="1"/>
    <col min="3856" max="4096" width="9.140625" style="33"/>
    <col min="4097" max="4097" width="1.85546875" style="33" customWidth="1"/>
    <col min="4098" max="4098" width="3.85546875" style="33" customWidth="1"/>
    <col min="4099" max="4099" width="1.42578125" style="33" customWidth="1"/>
    <col min="4100" max="4100" width="16.7109375" style="33" customWidth="1"/>
    <col min="4101" max="4101" width="7.140625" style="33" customWidth="1"/>
    <col min="4102" max="4102" width="7.85546875" style="33" customWidth="1"/>
    <col min="4103" max="4103" width="3.85546875" style="33" bestFit="1" customWidth="1"/>
    <col min="4104" max="4104" width="8.42578125" style="33" customWidth="1"/>
    <col min="4105" max="4105" width="6" style="33" bestFit="1" customWidth="1"/>
    <col min="4106" max="4106" width="3.85546875" style="33" bestFit="1" customWidth="1"/>
    <col min="4107" max="4109" width="9.140625" style="33"/>
    <col min="4110" max="4110" width="10" style="33" customWidth="1"/>
    <col min="4111" max="4111" width="1.42578125" style="33" customWidth="1"/>
    <col min="4112" max="4352" width="9.140625" style="33"/>
    <col min="4353" max="4353" width="1.85546875" style="33" customWidth="1"/>
    <col min="4354" max="4354" width="3.85546875" style="33" customWidth="1"/>
    <col min="4355" max="4355" width="1.42578125" style="33" customWidth="1"/>
    <col min="4356" max="4356" width="16.7109375" style="33" customWidth="1"/>
    <col min="4357" max="4357" width="7.140625" style="33" customWidth="1"/>
    <col min="4358" max="4358" width="7.85546875" style="33" customWidth="1"/>
    <col min="4359" max="4359" width="3.85546875" style="33" bestFit="1" customWidth="1"/>
    <col min="4360" max="4360" width="8.42578125" style="33" customWidth="1"/>
    <col min="4361" max="4361" width="6" style="33" bestFit="1" customWidth="1"/>
    <col min="4362" max="4362" width="3.85546875" style="33" bestFit="1" customWidth="1"/>
    <col min="4363" max="4365" width="9.140625" style="33"/>
    <col min="4366" max="4366" width="10" style="33" customWidth="1"/>
    <col min="4367" max="4367" width="1.42578125" style="33" customWidth="1"/>
    <col min="4368" max="4608" width="9.140625" style="33"/>
    <col min="4609" max="4609" width="1.85546875" style="33" customWidth="1"/>
    <col min="4610" max="4610" width="3.85546875" style="33" customWidth="1"/>
    <col min="4611" max="4611" width="1.42578125" style="33" customWidth="1"/>
    <col min="4612" max="4612" width="16.7109375" style="33" customWidth="1"/>
    <col min="4613" max="4613" width="7.140625" style="33" customWidth="1"/>
    <col min="4614" max="4614" width="7.85546875" style="33" customWidth="1"/>
    <col min="4615" max="4615" width="3.85546875" style="33" bestFit="1" customWidth="1"/>
    <col min="4616" max="4616" width="8.42578125" style="33" customWidth="1"/>
    <col min="4617" max="4617" width="6" style="33" bestFit="1" customWidth="1"/>
    <col min="4618" max="4618" width="3.85546875" style="33" bestFit="1" customWidth="1"/>
    <col min="4619" max="4621" width="9.140625" style="33"/>
    <col min="4622" max="4622" width="10" style="33" customWidth="1"/>
    <col min="4623" max="4623" width="1.42578125" style="33" customWidth="1"/>
    <col min="4624" max="4864" width="9.140625" style="33"/>
    <col min="4865" max="4865" width="1.85546875" style="33" customWidth="1"/>
    <col min="4866" max="4866" width="3.85546875" style="33" customWidth="1"/>
    <col min="4867" max="4867" width="1.42578125" style="33" customWidth="1"/>
    <col min="4868" max="4868" width="16.7109375" style="33" customWidth="1"/>
    <col min="4869" max="4869" width="7.140625" style="33" customWidth="1"/>
    <col min="4870" max="4870" width="7.85546875" style="33" customWidth="1"/>
    <col min="4871" max="4871" width="3.85546875" style="33" bestFit="1" customWidth="1"/>
    <col min="4872" max="4872" width="8.42578125" style="33" customWidth="1"/>
    <col min="4873" max="4873" width="6" style="33" bestFit="1" customWidth="1"/>
    <col min="4874" max="4874" width="3.85546875" style="33" bestFit="1" customWidth="1"/>
    <col min="4875" max="4877" width="9.140625" style="33"/>
    <col min="4878" max="4878" width="10" style="33" customWidth="1"/>
    <col min="4879" max="4879" width="1.42578125" style="33" customWidth="1"/>
    <col min="4880" max="5120" width="9.140625" style="33"/>
    <col min="5121" max="5121" width="1.85546875" style="33" customWidth="1"/>
    <col min="5122" max="5122" width="3.85546875" style="33" customWidth="1"/>
    <col min="5123" max="5123" width="1.42578125" style="33" customWidth="1"/>
    <col min="5124" max="5124" width="16.7109375" style="33" customWidth="1"/>
    <col min="5125" max="5125" width="7.140625" style="33" customWidth="1"/>
    <col min="5126" max="5126" width="7.85546875" style="33" customWidth="1"/>
    <col min="5127" max="5127" width="3.85546875" style="33" bestFit="1" customWidth="1"/>
    <col min="5128" max="5128" width="8.42578125" style="33" customWidth="1"/>
    <col min="5129" max="5129" width="6" style="33" bestFit="1" customWidth="1"/>
    <col min="5130" max="5130" width="3.85546875" style="33" bestFit="1" customWidth="1"/>
    <col min="5131" max="5133" width="9.140625" style="33"/>
    <col min="5134" max="5134" width="10" style="33" customWidth="1"/>
    <col min="5135" max="5135" width="1.42578125" style="33" customWidth="1"/>
    <col min="5136" max="5376" width="9.140625" style="33"/>
    <col min="5377" max="5377" width="1.85546875" style="33" customWidth="1"/>
    <col min="5378" max="5378" width="3.85546875" style="33" customWidth="1"/>
    <col min="5379" max="5379" width="1.42578125" style="33" customWidth="1"/>
    <col min="5380" max="5380" width="16.7109375" style="33" customWidth="1"/>
    <col min="5381" max="5381" width="7.140625" style="33" customWidth="1"/>
    <col min="5382" max="5382" width="7.85546875" style="33" customWidth="1"/>
    <col min="5383" max="5383" width="3.85546875" style="33" bestFit="1" customWidth="1"/>
    <col min="5384" max="5384" width="8.42578125" style="33" customWidth="1"/>
    <col min="5385" max="5385" width="6" style="33" bestFit="1" customWidth="1"/>
    <col min="5386" max="5386" width="3.85546875" style="33" bestFit="1" customWidth="1"/>
    <col min="5387" max="5389" width="9.140625" style="33"/>
    <col min="5390" max="5390" width="10" style="33" customWidth="1"/>
    <col min="5391" max="5391" width="1.42578125" style="33" customWidth="1"/>
    <col min="5392" max="5632" width="9.140625" style="33"/>
    <col min="5633" max="5633" width="1.85546875" style="33" customWidth="1"/>
    <col min="5634" max="5634" width="3.85546875" style="33" customWidth="1"/>
    <col min="5635" max="5635" width="1.42578125" style="33" customWidth="1"/>
    <col min="5636" max="5636" width="16.7109375" style="33" customWidth="1"/>
    <col min="5637" max="5637" width="7.140625" style="33" customWidth="1"/>
    <col min="5638" max="5638" width="7.85546875" style="33" customWidth="1"/>
    <col min="5639" max="5639" width="3.85546875" style="33" bestFit="1" customWidth="1"/>
    <col min="5640" max="5640" width="8.42578125" style="33" customWidth="1"/>
    <col min="5641" max="5641" width="6" style="33" bestFit="1" customWidth="1"/>
    <col min="5642" max="5642" width="3.85546875" style="33" bestFit="1" customWidth="1"/>
    <col min="5643" max="5645" width="9.140625" style="33"/>
    <col min="5646" max="5646" width="10" style="33" customWidth="1"/>
    <col min="5647" max="5647" width="1.42578125" style="33" customWidth="1"/>
    <col min="5648" max="5888" width="9.140625" style="33"/>
    <col min="5889" max="5889" width="1.85546875" style="33" customWidth="1"/>
    <col min="5890" max="5890" width="3.85546875" style="33" customWidth="1"/>
    <col min="5891" max="5891" width="1.42578125" style="33" customWidth="1"/>
    <col min="5892" max="5892" width="16.7109375" style="33" customWidth="1"/>
    <col min="5893" max="5893" width="7.140625" style="33" customWidth="1"/>
    <col min="5894" max="5894" width="7.85546875" style="33" customWidth="1"/>
    <col min="5895" max="5895" width="3.85546875" style="33" bestFit="1" customWidth="1"/>
    <col min="5896" max="5896" width="8.42578125" style="33" customWidth="1"/>
    <col min="5897" max="5897" width="6" style="33" bestFit="1" customWidth="1"/>
    <col min="5898" max="5898" width="3.85546875" style="33" bestFit="1" customWidth="1"/>
    <col min="5899" max="5901" width="9.140625" style="33"/>
    <col min="5902" max="5902" width="10" style="33" customWidth="1"/>
    <col min="5903" max="5903" width="1.42578125" style="33" customWidth="1"/>
    <col min="5904" max="6144" width="9.140625" style="33"/>
    <col min="6145" max="6145" width="1.85546875" style="33" customWidth="1"/>
    <col min="6146" max="6146" width="3.85546875" style="33" customWidth="1"/>
    <col min="6147" max="6147" width="1.42578125" style="33" customWidth="1"/>
    <col min="6148" max="6148" width="16.7109375" style="33" customWidth="1"/>
    <col min="6149" max="6149" width="7.140625" style="33" customWidth="1"/>
    <col min="6150" max="6150" width="7.85546875" style="33" customWidth="1"/>
    <col min="6151" max="6151" width="3.85546875" style="33" bestFit="1" customWidth="1"/>
    <col min="6152" max="6152" width="8.42578125" style="33" customWidth="1"/>
    <col min="6153" max="6153" width="6" style="33" bestFit="1" customWidth="1"/>
    <col min="6154" max="6154" width="3.85546875" style="33" bestFit="1" customWidth="1"/>
    <col min="6155" max="6157" width="9.140625" style="33"/>
    <col min="6158" max="6158" width="10" style="33" customWidth="1"/>
    <col min="6159" max="6159" width="1.42578125" style="33" customWidth="1"/>
    <col min="6160" max="6400" width="9.140625" style="33"/>
    <col min="6401" max="6401" width="1.85546875" style="33" customWidth="1"/>
    <col min="6402" max="6402" width="3.85546875" style="33" customWidth="1"/>
    <col min="6403" max="6403" width="1.42578125" style="33" customWidth="1"/>
    <col min="6404" max="6404" width="16.7109375" style="33" customWidth="1"/>
    <col min="6405" max="6405" width="7.140625" style="33" customWidth="1"/>
    <col min="6406" max="6406" width="7.85546875" style="33" customWidth="1"/>
    <col min="6407" max="6407" width="3.85546875" style="33" bestFit="1" customWidth="1"/>
    <col min="6408" max="6408" width="8.42578125" style="33" customWidth="1"/>
    <col min="6409" max="6409" width="6" style="33" bestFit="1" customWidth="1"/>
    <col min="6410" max="6410" width="3.85546875" style="33" bestFit="1" customWidth="1"/>
    <col min="6411" max="6413" width="9.140625" style="33"/>
    <col min="6414" max="6414" width="10" style="33" customWidth="1"/>
    <col min="6415" max="6415" width="1.42578125" style="33" customWidth="1"/>
    <col min="6416" max="6656" width="9.140625" style="33"/>
    <col min="6657" max="6657" width="1.85546875" style="33" customWidth="1"/>
    <col min="6658" max="6658" width="3.85546875" style="33" customWidth="1"/>
    <col min="6659" max="6659" width="1.42578125" style="33" customWidth="1"/>
    <col min="6660" max="6660" width="16.7109375" style="33" customWidth="1"/>
    <col min="6661" max="6661" width="7.140625" style="33" customWidth="1"/>
    <col min="6662" max="6662" width="7.85546875" style="33" customWidth="1"/>
    <col min="6663" max="6663" width="3.85546875" style="33" bestFit="1" customWidth="1"/>
    <col min="6664" max="6664" width="8.42578125" style="33" customWidth="1"/>
    <col min="6665" max="6665" width="6" style="33" bestFit="1" customWidth="1"/>
    <col min="6666" max="6666" width="3.85546875" style="33" bestFit="1" customWidth="1"/>
    <col min="6667" max="6669" width="9.140625" style="33"/>
    <col min="6670" max="6670" width="10" style="33" customWidth="1"/>
    <col min="6671" max="6671" width="1.42578125" style="33" customWidth="1"/>
    <col min="6672" max="6912" width="9.140625" style="33"/>
    <col min="6913" max="6913" width="1.85546875" style="33" customWidth="1"/>
    <col min="6914" max="6914" width="3.85546875" style="33" customWidth="1"/>
    <col min="6915" max="6915" width="1.42578125" style="33" customWidth="1"/>
    <col min="6916" max="6916" width="16.7109375" style="33" customWidth="1"/>
    <col min="6917" max="6917" width="7.140625" style="33" customWidth="1"/>
    <col min="6918" max="6918" width="7.85546875" style="33" customWidth="1"/>
    <col min="6919" max="6919" width="3.85546875" style="33" bestFit="1" customWidth="1"/>
    <col min="6920" max="6920" width="8.42578125" style="33" customWidth="1"/>
    <col min="6921" max="6921" width="6" style="33" bestFit="1" customWidth="1"/>
    <col min="6922" max="6922" width="3.85546875" style="33" bestFit="1" customWidth="1"/>
    <col min="6923" max="6925" width="9.140625" style="33"/>
    <col min="6926" max="6926" width="10" style="33" customWidth="1"/>
    <col min="6927" max="6927" width="1.42578125" style="33" customWidth="1"/>
    <col min="6928" max="7168" width="9.140625" style="33"/>
    <col min="7169" max="7169" width="1.85546875" style="33" customWidth="1"/>
    <col min="7170" max="7170" width="3.85546875" style="33" customWidth="1"/>
    <col min="7171" max="7171" width="1.42578125" style="33" customWidth="1"/>
    <col min="7172" max="7172" width="16.7109375" style="33" customWidth="1"/>
    <col min="7173" max="7173" width="7.140625" style="33" customWidth="1"/>
    <col min="7174" max="7174" width="7.85546875" style="33" customWidth="1"/>
    <col min="7175" max="7175" width="3.85546875" style="33" bestFit="1" customWidth="1"/>
    <col min="7176" max="7176" width="8.42578125" style="33" customWidth="1"/>
    <col min="7177" max="7177" width="6" style="33" bestFit="1" customWidth="1"/>
    <col min="7178" max="7178" width="3.85546875" style="33" bestFit="1" customWidth="1"/>
    <col min="7179" max="7181" width="9.140625" style="33"/>
    <col min="7182" max="7182" width="10" style="33" customWidth="1"/>
    <col min="7183" max="7183" width="1.42578125" style="33" customWidth="1"/>
    <col min="7184" max="7424" width="9.140625" style="33"/>
    <col min="7425" max="7425" width="1.85546875" style="33" customWidth="1"/>
    <col min="7426" max="7426" width="3.85546875" style="33" customWidth="1"/>
    <col min="7427" max="7427" width="1.42578125" style="33" customWidth="1"/>
    <col min="7428" max="7428" width="16.7109375" style="33" customWidth="1"/>
    <col min="7429" max="7429" width="7.140625" style="33" customWidth="1"/>
    <col min="7430" max="7430" width="7.85546875" style="33" customWidth="1"/>
    <col min="7431" max="7431" width="3.85546875" style="33" bestFit="1" customWidth="1"/>
    <col min="7432" max="7432" width="8.42578125" style="33" customWidth="1"/>
    <col min="7433" max="7433" width="6" style="33" bestFit="1" customWidth="1"/>
    <col min="7434" max="7434" width="3.85546875" style="33" bestFit="1" customWidth="1"/>
    <col min="7435" max="7437" width="9.140625" style="33"/>
    <col min="7438" max="7438" width="10" style="33" customWidth="1"/>
    <col min="7439" max="7439" width="1.42578125" style="33" customWidth="1"/>
    <col min="7440" max="7680" width="9.140625" style="33"/>
    <col min="7681" max="7681" width="1.85546875" style="33" customWidth="1"/>
    <col min="7682" max="7682" width="3.85546875" style="33" customWidth="1"/>
    <col min="7683" max="7683" width="1.42578125" style="33" customWidth="1"/>
    <col min="7684" max="7684" width="16.7109375" style="33" customWidth="1"/>
    <col min="7685" max="7685" width="7.140625" style="33" customWidth="1"/>
    <col min="7686" max="7686" width="7.85546875" style="33" customWidth="1"/>
    <col min="7687" max="7687" width="3.85546875" style="33" bestFit="1" customWidth="1"/>
    <col min="7688" max="7688" width="8.42578125" style="33" customWidth="1"/>
    <col min="7689" max="7689" width="6" style="33" bestFit="1" customWidth="1"/>
    <col min="7690" max="7690" width="3.85546875" style="33" bestFit="1" customWidth="1"/>
    <col min="7691" max="7693" width="9.140625" style="33"/>
    <col min="7694" max="7694" width="10" style="33" customWidth="1"/>
    <col min="7695" max="7695" width="1.42578125" style="33" customWidth="1"/>
    <col min="7696" max="7936" width="9.140625" style="33"/>
    <col min="7937" max="7937" width="1.85546875" style="33" customWidth="1"/>
    <col min="7938" max="7938" width="3.85546875" style="33" customWidth="1"/>
    <col min="7939" max="7939" width="1.42578125" style="33" customWidth="1"/>
    <col min="7940" max="7940" width="16.7109375" style="33" customWidth="1"/>
    <col min="7941" max="7941" width="7.140625" style="33" customWidth="1"/>
    <col min="7942" max="7942" width="7.85546875" style="33" customWidth="1"/>
    <col min="7943" max="7943" width="3.85546875" style="33" bestFit="1" customWidth="1"/>
    <col min="7944" max="7944" width="8.42578125" style="33" customWidth="1"/>
    <col min="7945" max="7945" width="6" style="33" bestFit="1" customWidth="1"/>
    <col min="7946" max="7946" width="3.85546875" style="33" bestFit="1" customWidth="1"/>
    <col min="7947" max="7949" width="9.140625" style="33"/>
    <col min="7950" max="7950" width="10" style="33" customWidth="1"/>
    <col min="7951" max="7951" width="1.42578125" style="33" customWidth="1"/>
    <col min="7952" max="8192" width="9.140625" style="33"/>
    <col min="8193" max="8193" width="1.85546875" style="33" customWidth="1"/>
    <col min="8194" max="8194" width="3.85546875" style="33" customWidth="1"/>
    <col min="8195" max="8195" width="1.42578125" style="33" customWidth="1"/>
    <col min="8196" max="8196" width="16.7109375" style="33" customWidth="1"/>
    <col min="8197" max="8197" width="7.140625" style="33" customWidth="1"/>
    <col min="8198" max="8198" width="7.85546875" style="33" customWidth="1"/>
    <col min="8199" max="8199" width="3.85546875" style="33" bestFit="1" customWidth="1"/>
    <col min="8200" max="8200" width="8.42578125" style="33" customWidth="1"/>
    <col min="8201" max="8201" width="6" style="33" bestFit="1" customWidth="1"/>
    <col min="8202" max="8202" width="3.85546875" style="33" bestFit="1" customWidth="1"/>
    <col min="8203" max="8205" width="9.140625" style="33"/>
    <col min="8206" max="8206" width="10" style="33" customWidth="1"/>
    <col min="8207" max="8207" width="1.42578125" style="33" customWidth="1"/>
    <col min="8208" max="8448" width="9.140625" style="33"/>
    <col min="8449" max="8449" width="1.85546875" style="33" customWidth="1"/>
    <col min="8450" max="8450" width="3.85546875" style="33" customWidth="1"/>
    <col min="8451" max="8451" width="1.42578125" style="33" customWidth="1"/>
    <col min="8452" max="8452" width="16.7109375" style="33" customWidth="1"/>
    <col min="8453" max="8453" width="7.140625" style="33" customWidth="1"/>
    <col min="8454" max="8454" width="7.85546875" style="33" customWidth="1"/>
    <col min="8455" max="8455" width="3.85546875" style="33" bestFit="1" customWidth="1"/>
    <col min="8456" max="8456" width="8.42578125" style="33" customWidth="1"/>
    <col min="8457" max="8457" width="6" style="33" bestFit="1" customWidth="1"/>
    <col min="8458" max="8458" width="3.85546875" style="33" bestFit="1" customWidth="1"/>
    <col min="8459" max="8461" width="9.140625" style="33"/>
    <col min="8462" max="8462" width="10" style="33" customWidth="1"/>
    <col min="8463" max="8463" width="1.42578125" style="33" customWidth="1"/>
    <col min="8464" max="8704" width="9.140625" style="33"/>
    <col min="8705" max="8705" width="1.85546875" style="33" customWidth="1"/>
    <col min="8706" max="8706" width="3.85546875" style="33" customWidth="1"/>
    <col min="8707" max="8707" width="1.42578125" style="33" customWidth="1"/>
    <col min="8708" max="8708" width="16.7109375" style="33" customWidth="1"/>
    <col min="8709" max="8709" width="7.140625" style="33" customWidth="1"/>
    <col min="8710" max="8710" width="7.85546875" style="33" customWidth="1"/>
    <col min="8711" max="8711" width="3.85546875" style="33" bestFit="1" customWidth="1"/>
    <col min="8712" max="8712" width="8.42578125" style="33" customWidth="1"/>
    <col min="8713" max="8713" width="6" style="33" bestFit="1" customWidth="1"/>
    <col min="8714" max="8714" width="3.85546875" style="33" bestFit="1" customWidth="1"/>
    <col min="8715" max="8717" width="9.140625" style="33"/>
    <col min="8718" max="8718" width="10" style="33" customWidth="1"/>
    <col min="8719" max="8719" width="1.42578125" style="33" customWidth="1"/>
    <col min="8720" max="8960" width="9.140625" style="33"/>
    <col min="8961" max="8961" width="1.85546875" style="33" customWidth="1"/>
    <col min="8962" max="8962" width="3.85546875" style="33" customWidth="1"/>
    <col min="8963" max="8963" width="1.42578125" style="33" customWidth="1"/>
    <col min="8964" max="8964" width="16.7109375" style="33" customWidth="1"/>
    <col min="8965" max="8965" width="7.140625" style="33" customWidth="1"/>
    <col min="8966" max="8966" width="7.85546875" style="33" customWidth="1"/>
    <col min="8967" max="8967" width="3.85546875" style="33" bestFit="1" customWidth="1"/>
    <col min="8968" max="8968" width="8.42578125" style="33" customWidth="1"/>
    <col min="8969" max="8969" width="6" style="33" bestFit="1" customWidth="1"/>
    <col min="8970" max="8970" width="3.85546875" style="33" bestFit="1" customWidth="1"/>
    <col min="8971" max="8973" width="9.140625" style="33"/>
    <col min="8974" max="8974" width="10" style="33" customWidth="1"/>
    <col min="8975" max="8975" width="1.42578125" style="33" customWidth="1"/>
    <col min="8976" max="9216" width="9.140625" style="33"/>
    <col min="9217" max="9217" width="1.85546875" style="33" customWidth="1"/>
    <col min="9218" max="9218" width="3.85546875" style="33" customWidth="1"/>
    <col min="9219" max="9219" width="1.42578125" style="33" customWidth="1"/>
    <col min="9220" max="9220" width="16.7109375" style="33" customWidth="1"/>
    <col min="9221" max="9221" width="7.140625" style="33" customWidth="1"/>
    <col min="9222" max="9222" width="7.85546875" style="33" customWidth="1"/>
    <col min="9223" max="9223" width="3.85546875" style="33" bestFit="1" customWidth="1"/>
    <col min="9224" max="9224" width="8.42578125" style="33" customWidth="1"/>
    <col min="9225" max="9225" width="6" style="33" bestFit="1" customWidth="1"/>
    <col min="9226" max="9226" width="3.85546875" style="33" bestFit="1" customWidth="1"/>
    <col min="9227" max="9229" width="9.140625" style="33"/>
    <col min="9230" max="9230" width="10" style="33" customWidth="1"/>
    <col min="9231" max="9231" width="1.42578125" style="33" customWidth="1"/>
    <col min="9232" max="9472" width="9.140625" style="33"/>
    <col min="9473" max="9473" width="1.85546875" style="33" customWidth="1"/>
    <col min="9474" max="9474" width="3.85546875" style="33" customWidth="1"/>
    <col min="9475" max="9475" width="1.42578125" style="33" customWidth="1"/>
    <col min="9476" max="9476" width="16.7109375" style="33" customWidth="1"/>
    <col min="9477" max="9477" width="7.140625" style="33" customWidth="1"/>
    <col min="9478" max="9478" width="7.85546875" style="33" customWidth="1"/>
    <col min="9479" max="9479" width="3.85546875" style="33" bestFit="1" customWidth="1"/>
    <col min="9480" max="9480" width="8.42578125" style="33" customWidth="1"/>
    <col min="9481" max="9481" width="6" style="33" bestFit="1" customWidth="1"/>
    <col min="9482" max="9482" width="3.85546875" style="33" bestFit="1" customWidth="1"/>
    <col min="9483" max="9485" width="9.140625" style="33"/>
    <col min="9486" max="9486" width="10" style="33" customWidth="1"/>
    <col min="9487" max="9487" width="1.42578125" style="33" customWidth="1"/>
    <col min="9488" max="9728" width="9.140625" style="33"/>
    <col min="9729" max="9729" width="1.85546875" style="33" customWidth="1"/>
    <col min="9730" max="9730" width="3.85546875" style="33" customWidth="1"/>
    <col min="9731" max="9731" width="1.42578125" style="33" customWidth="1"/>
    <col min="9732" max="9732" width="16.7109375" style="33" customWidth="1"/>
    <col min="9733" max="9733" width="7.140625" style="33" customWidth="1"/>
    <col min="9734" max="9734" width="7.85546875" style="33" customWidth="1"/>
    <col min="9735" max="9735" width="3.85546875" style="33" bestFit="1" customWidth="1"/>
    <col min="9736" max="9736" width="8.42578125" style="33" customWidth="1"/>
    <col min="9737" max="9737" width="6" style="33" bestFit="1" customWidth="1"/>
    <col min="9738" max="9738" width="3.85546875" style="33" bestFit="1" customWidth="1"/>
    <col min="9739" max="9741" width="9.140625" style="33"/>
    <col min="9742" max="9742" width="10" style="33" customWidth="1"/>
    <col min="9743" max="9743" width="1.42578125" style="33" customWidth="1"/>
    <col min="9744" max="9984" width="9.140625" style="33"/>
    <col min="9985" max="9985" width="1.85546875" style="33" customWidth="1"/>
    <col min="9986" max="9986" width="3.85546875" style="33" customWidth="1"/>
    <col min="9987" max="9987" width="1.42578125" style="33" customWidth="1"/>
    <col min="9988" max="9988" width="16.7109375" style="33" customWidth="1"/>
    <col min="9989" max="9989" width="7.140625" style="33" customWidth="1"/>
    <col min="9990" max="9990" width="7.85546875" style="33" customWidth="1"/>
    <col min="9991" max="9991" width="3.85546875" style="33" bestFit="1" customWidth="1"/>
    <col min="9992" max="9992" width="8.42578125" style="33" customWidth="1"/>
    <col min="9993" max="9993" width="6" style="33" bestFit="1" customWidth="1"/>
    <col min="9994" max="9994" width="3.85546875" style="33" bestFit="1" customWidth="1"/>
    <col min="9995" max="9997" width="9.140625" style="33"/>
    <col min="9998" max="9998" width="10" style="33" customWidth="1"/>
    <col min="9999" max="9999" width="1.42578125" style="33" customWidth="1"/>
    <col min="10000" max="10240" width="9.140625" style="33"/>
    <col min="10241" max="10241" width="1.85546875" style="33" customWidth="1"/>
    <col min="10242" max="10242" width="3.85546875" style="33" customWidth="1"/>
    <col min="10243" max="10243" width="1.42578125" style="33" customWidth="1"/>
    <col min="10244" max="10244" width="16.7109375" style="33" customWidth="1"/>
    <col min="10245" max="10245" width="7.140625" style="33" customWidth="1"/>
    <col min="10246" max="10246" width="7.85546875" style="33" customWidth="1"/>
    <col min="10247" max="10247" width="3.85546875" style="33" bestFit="1" customWidth="1"/>
    <col min="10248" max="10248" width="8.42578125" style="33" customWidth="1"/>
    <col min="10249" max="10249" width="6" style="33" bestFit="1" customWidth="1"/>
    <col min="10250" max="10250" width="3.85546875" style="33" bestFit="1" customWidth="1"/>
    <col min="10251" max="10253" width="9.140625" style="33"/>
    <col min="10254" max="10254" width="10" style="33" customWidth="1"/>
    <col min="10255" max="10255" width="1.42578125" style="33" customWidth="1"/>
    <col min="10256" max="10496" width="9.140625" style="33"/>
    <col min="10497" max="10497" width="1.85546875" style="33" customWidth="1"/>
    <col min="10498" max="10498" width="3.85546875" style="33" customWidth="1"/>
    <col min="10499" max="10499" width="1.42578125" style="33" customWidth="1"/>
    <col min="10500" max="10500" width="16.7109375" style="33" customWidth="1"/>
    <col min="10501" max="10501" width="7.140625" style="33" customWidth="1"/>
    <col min="10502" max="10502" width="7.85546875" style="33" customWidth="1"/>
    <col min="10503" max="10503" width="3.85546875" style="33" bestFit="1" customWidth="1"/>
    <col min="10504" max="10504" width="8.42578125" style="33" customWidth="1"/>
    <col min="10505" max="10505" width="6" style="33" bestFit="1" customWidth="1"/>
    <col min="10506" max="10506" width="3.85546875" style="33" bestFit="1" customWidth="1"/>
    <col min="10507" max="10509" width="9.140625" style="33"/>
    <col min="10510" max="10510" width="10" style="33" customWidth="1"/>
    <col min="10511" max="10511" width="1.42578125" style="33" customWidth="1"/>
    <col min="10512" max="10752" width="9.140625" style="33"/>
    <col min="10753" max="10753" width="1.85546875" style="33" customWidth="1"/>
    <col min="10754" max="10754" width="3.85546875" style="33" customWidth="1"/>
    <col min="10755" max="10755" width="1.42578125" style="33" customWidth="1"/>
    <col min="10756" max="10756" width="16.7109375" style="33" customWidth="1"/>
    <col min="10757" max="10757" width="7.140625" style="33" customWidth="1"/>
    <col min="10758" max="10758" width="7.85546875" style="33" customWidth="1"/>
    <col min="10759" max="10759" width="3.85546875" style="33" bestFit="1" customWidth="1"/>
    <col min="10760" max="10760" width="8.42578125" style="33" customWidth="1"/>
    <col min="10761" max="10761" width="6" style="33" bestFit="1" customWidth="1"/>
    <col min="10762" max="10762" width="3.85546875" style="33" bestFit="1" customWidth="1"/>
    <col min="10763" max="10765" width="9.140625" style="33"/>
    <col min="10766" max="10766" width="10" style="33" customWidth="1"/>
    <col min="10767" max="10767" width="1.42578125" style="33" customWidth="1"/>
    <col min="10768" max="11008" width="9.140625" style="33"/>
    <col min="11009" max="11009" width="1.85546875" style="33" customWidth="1"/>
    <col min="11010" max="11010" width="3.85546875" style="33" customWidth="1"/>
    <col min="11011" max="11011" width="1.42578125" style="33" customWidth="1"/>
    <col min="11012" max="11012" width="16.7109375" style="33" customWidth="1"/>
    <col min="11013" max="11013" width="7.140625" style="33" customWidth="1"/>
    <col min="11014" max="11014" width="7.85546875" style="33" customWidth="1"/>
    <col min="11015" max="11015" width="3.85546875" style="33" bestFit="1" customWidth="1"/>
    <col min="11016" max="11016" width="8.42578125" style="33" customWidth="1"/>
    <col min="11017" max="11017" width="6" style="33" bestFit="1" customWidth="1"/>
    <col min="11018" max="11018" width="3.85546875" style="33" bestFit="1" customWidth="1"/>
    <col min="11019" max="11021" width="9.140625" style="33"/>
    <col min="11022" max="11022" width="10" style="33" customWidth="1"/>
    <col min="11023" max="11023" width="1.42578125" style="33" customWidth="1"/>
    <col min="11024" max="11264" width="9.140625" style="33"/>
    <col min="11265" max="11265" width="1.85546875" style="33" customWidth="1"/>
    <col min="11266" max="11266" width="3.85546875" style="33" customWidth="1"/>
    <col min="11267" max="11267" width="1.42578125" style="33" customWidth="1"/>
    <col min="11268" max="11268" width="16.7109375" style="33" customWidth="1"/>
    <col min="11269" max="11269" width="7.140625" style="33" customWidth="1"/>
    <col min="11270" max="11270" width="7.85546875" style="33" customWidth="1"/>
    <col min="11271" max="11271" width="3.85546875" style="33" bestFit="1" customWidth="1"/>
    <col min="11272" max="11272" width="8.42578125" style="33" customWidth="1"/>
    <col min="11273" max="11273" width="6" style="33" bestFit="1" customWidth="1"/>
    <col min="11274" max="11274" width="3.85546875" style="33" bestFit="1" customWidth="1"/>
    <col min="11275" max="11277" width="9.140625" style="33"/>
    <col min="11278" max="11278" width="10" style="33" customWidth="1"/>
    <col min="11279" max="11279" width="1.42578125" style="33" customWidth="1"/>
    <col min="11280" max="11520" width="9.140625" style="33"/>
    <col min="11521" max="11521" width="1.85546875" style="33" customWidth="1"/>
    <col min="11522" max="11522" width="3.85546875" style="33" customWidth="1"/>
    <col min="11523" max="11523" width="1.42578125" style="33" customWidth="1"/>
    <col min="11524" max="11524" width="16.7109375" style="33" customWidth="1"/>
    <col min="11525" max="11525" width="7.140625" style="33" customWidth="1"/>
    <col min="11526" max="11526" width="7.85546875" style="33" customWidth="1"/>
    <col min="11527" max="11527" width="3.85546875" style="33" bestFit="1" customWidth="1"/>
    <col min="11528" max="11528" width="8.42578125" style="33" customWidth="1"/>
    <col min="11529" max="11529" width="6" style="33" bestFit="1" customWidth="1"/>
    <col min="11530" max="11530" width="3.85546875" style="33" bestFit="1" customWidth="1"/>
    <col min="11531" max="11533" width="9.140625" style="33"/>
    <col min="11534" max="11534" width="10" style="33" customWidth="1"/>
    <col min="11535" max="11535" width="1.42578125" style="33" customWidth="1"/>
    <col min="11536" max="11776" width="9.140625" style="33"/>
    <col min="11777" max="11777" width="1.85546875" style="33" customWidth="1"/>
    <col min="11778" max="11778" width="3.85546875" style="33" customWidth="1"/>
    <col min="11779" max="11779" width="1.42578125" style="33" customWidth="1"/>
    <col min="11780" max="11780" width="16.7109375" style="33" customWidth="1"/>
    <col min="11781" max="11781" width="7.140625" style="33" customWidth="1"/>
    <col min="11782" max="11782" width="7.85546875" style="33" customWidth="1"/>
    <col min="11783" max="11783" width="3.85546875" style="33" bestFit="1" customWidth="1"/>
    <col min="11784" max="11784" width="8.42578125" style="33" customWidth="1"/>
    <col min="11785" max="11785" width="6" style="33" bestFit="1" customWidth="1"/>
    <col min="11786" max="11786" width="3.85546875" style="33" bestFit="1" customWidth="1"/>
    <col min="11787" max="11789" width="9.140625" style="33"/>
    <col min="11790" max="11790" width="10" style="33" customWidth="1"/>
    <col min="11791" max="11791" width="1.42578125" style="33" customWidth="1"/>
    <col min="11792" max="12032" width="9.140625" style="33"/>
    <col min="12033" max="12033" width="1.85546875" style="33" customWidth="1"/>
    <col min="12034" max="12034" width="3.85546875" style="33" customWidth="1"/>
    <col min="12035" max="12035" width="1.42578125" style="33" customWidth="1"/>
    <col min="12036" max="12036" width="16.7109375" style="33" customWidth="1"/>
    <col min="12037" max="12037" width="7.140625" style="33" customWidth="1"/>
    <col min="12038" max="12038" width="7.85546875" style="33" customWidth="1"/>
    <col min="12039" max="12039" width="3.85546875" style="33" bestFit="1" customWidth="1"/>
    <col min="12040" max="12040" width="8.42578125" style="33" customWidth="1"/>
    <col min="12041" max="12041" width="6" style="33" bestFit="1" customWidth="1"/>
    <col min="12042" max="12042" width="3.85546875" style="33" bestFit="1" customWidth="1"/>
    <col min="12043" max="12045" width="9.140625" style="33"/>
    <col min="12046" max="12046" width="10" style="33" customWidth="1"/>
    <col min="12047" max="12047" width="1.42578125" style="33" customWidth="1"/>
    <col min="12048" max="12288" width="9.140625" style="33"/>
    <col min="12289" max="12289" width="1.85546875" style="33" customWidth="1"/>
    <col min="12290" max="12290" width="3.85546875" style="33" customWidth="1"/>
    <col min="12291" max="12291" width="1.42578125" style="33" customWidth="1"/>
    <col min="12292" max="12292" width="16.7109375" style="33" customWidth="1"/>
    <col min="12293" max="12293" width="7.140625" style="33" customWidth="1"/>
    <col min="12294" max="12294" width="7.85546875" style="33" customWidth="1"/>
    <col min="12295" max="12295" width="3.85546875" style="33" bestFit="1" customWidth="1"/>
    <col min="12296" max="12296" width="8.42578125" style="33" customWidth="1"/>
    <col min="12297" max="12297" width="6" style="33" bestFit="1" customWidth="1"/>
    <col min="12298" max="12298" width="3.85546875" style="33" bestFit="1" customWidth="1"/>
    <col min="12299" max="12301" width="9.140625" style="33"/>
    <col min="12302" max="12302" width="10" style="33" customWidth="1"/>
    <col min="12303" max="12303" width="1.42578125" style="33" customWidth="1"/>
    <col min="12304" max="12544" width="9.140625" style="33"/>
    <col min="12545" max="12545" width="1.85546875" style="33" customWidth="1"/>
    <col min="12546" max="12546" width="3.85546875" style="33" customWidth="1"/>
    <col min="12547" max="12547" width="1.42578125" style="33" customWidth="1"/>
    <col min="12548" max="12548" width="16.7109375" style="33" customWidth="1"/>
    <col min="12549" max="12549" width="7.140625" style="33" customWidth="1"/>
    <col min="12550" max="12550" width="7.85546875" style="33" customWidth="1"/>
    <col min="12551" max="12551" width="3.85546875" style="33" bestFit="1" customWidth="1"/>
    <col min="12552" max="12552" width="8.42578125" style="33" customWidth="1"/>
    <col min="12553" max="12553" width="6" style="33" bestFit="1" customWidth="1"/>
    <col min="12554" max="12554" width="3.85546875" style="33" bestFit="1" customWidth="1"/>
    <col min="12555" max="12557" width="9.140625" style="33"/>
    <col min="12558" max="12558" width="10" style="33" customWidth="1"/>
    <col min="12559" max="12559" width="1.42578125" style="33" customWidth="1"/>
    <col min="12560" max="12800" width="9.140625" style="33"/>
    <col min="12801" max="12801" width="1.85546875" style="33" customWidth="1"/>
    <col min="12802" max="12802" width="3.85546875" style="33" customWidth="1"/>
    <col min="12803" max="12803" width="1.42578125" style="33" customWidth="1"/>
    <col min="12804" max="12804" width="16.7109375" style="33" customWidth="1"/>
    <col min="12805" max="12805" width="7.140625" style="33" customWidth="1"/>
    <col min="12806" max="12806" width="7.85546875" style="33" customWidth="1"/>
    <col min="12807" max="12807" width="3.85546875" style="33" bestFit="1" customWidth="1"/>
    <col min="12808" max="12808" width="8.42578125" style="33" customWidth="1"/>
    <col min="12809" max="12809" width="6" style="33" bestFit="1" customWidth="1"/>
    <col min="12810" max="12810" width="3.85546875" style="33" bestFit="1" customWidth="1"/>
    <col min="12811" max="12813" width="9.140625" style="33"/>
    <col min="12814" max="12814" width="10" style="33" customWidth="1"/>
    <col min="12815" max="12815" width="1.42578125" style="33" customWidth="1"/>
    <col min="12816" max="13056" width="9.140625" style="33"/>
    <col min="13057" max="13057" width="1.85546875" style="33" customWidth="1"/>
    <col min="13058" max="13058" width="3.85546875" style="33" customWidth="1"/>
    <col min="13059" max="13059" width="1.42578125" style="33" customWidth="1"/>
    <col min="13060" max="13060" width="16.7109375" style="33" customWidth="1"/>
    <col min="13061" max="13061" width="7.140625" style="33" customWidth="1"/>
    <col min="13062" max="13062" width="7.85546875" style="33" customWidth="1"/>
    <col min="13063" max="13063" width="3.85546875" style="33" bestFit="1" customWidth="1"/>
    <col min="13064" max="13064" width="8.42578125" style="33" customWidth="1"/>
    <col min="13065" max="13065" width="6" style="33" bestFit="1" customWidth="1"/>
    <col min="13066" max="13066" width="3.85546875" style="33" bestFit="1" customWidth="1"/>
    <col min="13067" max="13069" width="9.140625" style="33"/>
    <col min="13070" max="13070" width="10" style="33" customWidth="1"/>
    <col min="13071" max="13071" width="1.42578125" style="33" customWidth="1"/>
    <col min="13072" max="13312" width="9.140625" style="33"/>
    <col min="13313" max="13313" width="1.85546875" style="33" customWidth="1"/>
    <col min="13314" max="13314" width="3.85546875" style="33" customWidth="1"/>
    <col min="13315" max="13315" width="1.42578125" style="33" customWidth="1"/>
    <col min="13316" max="13316" width="16.7109375" style="33" customWidth="1"/>
    <col min="13317" max="13317" width="7.140625" style="33" customWidth="1"/>
    <col min="13318" max="13318" width="7.85546875" style="33" customWidth="1"/>
    <col min="13319" max="13319" width="3.85546875" style="33" bestFit="1" customWidth="1"/>
    <col min="13320" max="13320" width="8.42578125" style="33" customWidth="1"/>
    <col min="13321" max="13321" width="6" style="33" bestFit="1" customWidth="1"/>
    <col min="13322" max="13322" width="3.85546875" style="33" bestFit="1" customWidth="1"/>
    <col min="13323" max="13325" width="9.140625" style="33"/>
    <col min="13326" max="13326" width="10" style="33" customWidth="1"/>
    <col min="13327" max="13327" width="1.42578125" style="33" customWidth="1"/>
    <col min="13328" max="13568" width="9.140625" style="33"/>
    <col min="13569" max="13569" width="1.85546875" style="33" customWidth="1"/>
    <col min="13570" max="13570" width="3.85546875" style="33" customWidth="1"/>
    <col min="13571" max="13571" width="1.42578125" style="33" customWidth="1"/>
    <col min="13572" max="13572" width="16.7109375" style="33" customWidth="1"/>
    <col min="13573" max="13573" width="7.140625" style="33" customWidth="1"/>
    <col min="13574" max="13574" width="7.85546875" style="33" customWidth="1"/>
    <col min="13575" max="13575" width="3.85546875" style="33" bestFit="1" customWidth="1"/>
    <col min="13576" max="13576" width="8.42578125" style="33" customWidth="1"/>
    <col min="13577" max="13577" width="6" style="33" bestFit="1" customWidth="1"/>
    <col min="13578" max="13578" width="3.85546875" style="33" bestFit="1" customWidth="1"/>
    <col min="13579" max="13581" width="9.140625" style="33"/>
    <col min="13582" max="13582" width="10" style="33" customWidth="1"/>
    <col min="13583" max="13583" width="1.42578125" style="33" customWidth="1"/>
    <col min="13584" max="13824" width="9.140625" style="33"/>
    <col min="13825" max="13825" width="1.85546875" style="33" customWidth="1"/>
    <col min="13826" max="13826" width="3.85546875" style="33" customWidth="1"/>
    <col min="13827" max="13827" width="1.42578125" style="33" customWidth="1"/>
    <col min="13828" max="13828" width="16.7109375" style="33" customWidth="1"/>
    <col min="13829" max="13829" width="7.140625" style="33" customWidth="1"/>
    <col min="13830" max="13830" width="7.85546875" style="33" customWidth="1"/>
    <col min="13831" max="13831" width="3.85546875" style="33" bestFit="1" customWidth="1"/>
    <col min="13832" max="13832" width="8.42578125" style="33" customWidth="1"/>
    <col min="13833" max="13833" width="6" style="33" bestFit="1" customWidth="1"/>
    <col min="13834" max="13834" width="3.85546875" style="33" bestFit="1" customWidth="1"/>
    <col min="13835" max="13837" width="9.140625" style="33"/>
    <col min="13838" max="13838" width="10" style="33" customWidth="1"/>
    <col min="13839" max="13839" width="1.42578125" style="33" customWidth="1"/>
    <col min="13840" max="14080" width="9.140625" style="33"/>
    <col min="14081" max="14081" width="1.85546875" style="33" customWidth="1"/>
    <col min="14082" max="14082" width="3.85546875" style="33" customWidth="1"/>
    <col min="14083" max="14083" width="1.42578125" style="33" customWidth="1"/>
    <col min="14084" max="14084" width="16.7109375" style="33" customWidth="1"/>
    <col min="14085" max="14085" width="7.140625" style="33" customWidth="1"/>
    <col min="14086" max="14086" width="7.85546875" style="33" customWidth="1"/>
    <col min="14087" max="14087" width="3.85546875" style="33" bestFit="1" customWidth="1"/>
    <col min="14088" max="14088" width="8.42578125" style="33" customWidth="1"/>
    <col min="14089" max="14089" width="6" style="33" bestFit="1" customWidth="1"/>
    <col min="14090" max="14090" width="3.85546875" style="33" bestFit="1" customWidth="1"/>
    <col min="14091" max="14093" width="9.140625" style="33"/>
    <col min="14094" max="14094" width="10" style="33" customWidth="1"/>
    <col min="14095" max="14095" width="1.42578125" style="33" customWidth="1"/>
    <col min="14096" max="14336" width="9.140625" style="33"/>
    <col min="14337" max="14337" width="1.85546875" style="33" customWidth="1"/>
    <col min="14338" max="14338" width="3.85546875" style="33" customWidth="1"/>
    <col min="14339" max="14339" width="1.42578125" style="33" customWidth="1"/>
    <col min="14340" max="14340" width="16.7109375" style="33" customWidth="1"/>
    <col min="14341" max="14341" width="7.140625" style="33" customWidth="1"/>
    <col min="14342" max="14342" width="7.85546875" style="33" customWidth="1"/>
    <col min="14343" max="14343" width="3.85546875" style="33" bestFit="1" customWidth="1"/>
    <col min="14344" max="14344" width="8.42578125" style="33" customWidth="1"/>
    <col min="14345" max="14345" width="6" style="33" bestFit="1" customWidth="1"/>
    <col min="14346" max="14346" width="3.85546875" style="33" bestFit="1" customWidth="1"/>
    <col min="14347" max="14349" width="9.140625" style="33"/>
    <col min="14350" max="14350" width="10" style="33" customWidth="1"/>
    <col min="14351" max="14351" width="1.42578125" style="33" customWidth="1"/>
    <col min="14352" max="14592" width="9.140625" style="33"/>
    <col min="14593" max="14593" width="1.85546875" style="33" customWidth="1"/>
    <col min="14594" max="14594" width="3.85546875" style="33" customWidth="1"/>
    <col min="14595" max="14595" width="1.42578125" style="33" customWidth="1"/>
    <col min="14596" max="14596" width="16.7109375" style="33" customWidth="1"/>
    <col min="14597" max="14597" width="7.140625" style="33" customWidth="1"/>
    <col min="14598" max="14598" width="7.85546875" style="33" customWidth="1"/>
    <col min="14599" max="14599" width="3.85546875" style="33" bestFit="1" customWidth="1"/>
    <col min="14600" max="14600" width="8.42578125" style="33" customWidth="1"/>
    <col min="14601" max="14601" width="6" style="33" bestFit="1" customWidth="1"/>
    <col min="14602" max="14602" width="3.85546875" style="33" bestFit="1" customWidth="1"/>
    <col min="14603" max="14605" width="9.140625" style="33"/>
    <col min="14606" max="14606" width="10" style="33" customWidth="1"/>
    <col min="14607" max="14607" width="1.42578125" style="33" customWidth="1"/>
    <col min="14608" max="14848" width="9.140625" style="33"/>
    <col min="14849" max="14849" width="1.85546875" style="33" customWidth="1"/>
    <col min="14850" max="14850" width="3.85546875" style="33" customWidth="1"/>
    <col min="14851" max="14851" width="1.42578125" style="33" customWidth="1"/>
    <col min="14852" max="14852" width="16.7109375" style="33" customWidth="1"/>
    <col min="14853" max="14853" width="7.140625" style="33" customWidth="1"/>
    <col min="14854" max="14854" width="7.85546875" style="33" customWidth="1"/>
    <col min="14855" max="14855" width="3.85546875" style="33" bestFit="1" customWidth="1"/>
    <col min="14856" max="14856" width="8.42578125" style="33" customWidth="1"/>
    <col min="14857" max="14857" width="6" style="33" bestFit="1" customWidth="1"/>
    <col min="14858" max="14858" width="3.85546875" style="33" bestFit="1" customWidth="1"/>
    <col min="14859" max="14861" width="9.140625" style="33"/>
    <col min="14862" max="14862" width="10" style="33" customWidth="1"/>
    <col min="14863" max="14863" width="1.42578125" style="33" customWidth="1"/>
    <col min="14864" max="15104" width="9.140625" style="33"/>
    <col min="15105" max="15105" width="1.85546875" style="33" customWidth="1"/>
    <col min="15106" max="15106" width="3.85546875" style="33" customWidth="1"/>
    <col min="15107" max="15107" width="1.42578125" style="33" customWidth="1"/>
    <col min="15108" max="15108" width="16.7109375" style="33" customWidth="1"/>
    <col min="15109" max="15109" width="7.140625" style="33" customWidth="1"/>
    <col min="15110" max="15110" width="7.85546875" style="33" customWidth="1"/>
    <col min="15111" max="15111" width="3.85546875" style="33" bestFit="1" customWidth="1"/>
    <col min="15112" max="15112" width="8.42578125" style="33" customWidth="1"/>
    <col min="15113" max="15113" width="6" style="33" bestFit="1" customWidth="1"/>
    <col min="15114" max="15114" width="3.85546875" style="33" bestFit="1" customWidth="1"/>
    <col min="15115" max="15117" width="9.140625" style="33"/>
    <col min="15118" max="15118" width="10" style="33" customWidth="1"/>
    <col min="15119" max="15119" width="1.42578125" style="33" customWidth="1"/>
    <col min="15120" max="15360" width="9.140625" style="33"/>
    <col min="15361" max="15361" width="1.85546875" style="33" customWidth="1"/>
    <col min="15362" max="15362" width="3.85546875" style="33" customWidth="1"/>
    <col min="15363" max="15363" width="1.42578125" style="33" customWidth="1"/>
    <col min="15364" max="15364" width="16.7109375" style="33" customWidth="1"/>
    <col min="15365" max="15365" width="7.140625" style="33" customWidth="1"/>
    <col min="15366" max="15366" width="7.85546875" style="33" customWidth="1"/>
    <col min="15367" max="15367" width="3.85546875" style="33" bestFit="1" customWidth="1"/>
    <col min="15368" max="15368" width="8.42578125" style="33" customWidth="1"/>
    <col min="15369" max="15369" width="6" style="33" bestFit="1" customWidth="1"/>
    <col min="15370" max="15370" width="3.85546875" style="33" bestFit="1" customWidth="1"/>
    <col min="15371" max="15373" width="9.140625" style="33"/>
    <col min="15374" max="15374" width="10" style="33" customWidth="1"/>
    <col min="15375" max="15375" width="1.42578125" style="33" customWidth="1"/>
    <col min="15376" max="15616" width="9.140625" style="33"/>
    <col min="15617" max="15617" width="1.85546875" style="33" customWidth="1"/>
    <col min="15618" max="15618" width="3.85546875" style="33" customWidth="1"/>
    <col min="15619" max="15619" width="1.42578125" style="33" customWidth="1"/>
    <col min="15620" max="15620" width="16.7109375" style="33" customWidth="1"/>
    <col min="15621" max="15621" width="7.140625" style="33" customWidth="1"/>
    <col min="15622" max="15622" width="7.85546875" style="33" customWidth="1"/>
    <col min="15623" max="15623" width="3.85546875" style="33" bestFit="1" customWidth="1"/>
    <col min="15624" max="15624" width="8.42578125" style="33" customWidth="1"/>
    <col min="15625" max="15625" width="6" style="33" bestFit="1" customWidth="1"/>
    <col min="15626" max="15626" width="3.85546875" style="33" bestFit="1" customWidth="1"/>
    <col min="15627" max="15629" width="9.140625" style="33"/>
    <col min="15630" max="15630" width="10" style="33" customWidth="1"/>
    <col min="15631" max="15631" width="1.42578125" style="33" customWidth="1"/>
    <col min="15632" max="15872" width="9.140625" style="33"/>
    <col min="15873" max="15873" width="1.85546875" style="33" customWidth="1"/>
    <col min="15874" max="15874" width="3.85546875" style="33" customWidth="1"/>
    <col min="15875" max="15875" width="1.42578125" style="33" customWidth="1"/>
    <col min="15876" max="15876" width="16.7109375" style="33" customWidth="1"/>
    <col min="15877" max="15877" width="7.140625" style="33" customWidth="1"/>
    <col min="15878" max="15878" width="7.85546875" style="33" customWidth="1"/>
    <col min="15879" max="15879" width="3.85546875" style="33" bestFit="1" customWidth="1"/>
    <col min="15880" max="15880" width="8.42578125" style="33" customWidth="1"/>
    <col min="15881" max="15881" width="6" style="33" bestFit="1" customWidth="1"/>
    <col min="15882" max="15882" width="3.85546875" style="33" bestFit="1" customWidth="1"/>
    <col min="15883" max="15885" width="9.140625" style="33"/>
    <col min="15886" max="15886" width="10" style="33" customWidth="1"/>
    <col min="15887" max="15887" width="1.42578125" style="33" customWidth="1"/>
    <col min="15888" max="16128" width="9.140625" style="33"/>
    <col min="16129" max="16129" width="1.85546875" style="33" customWidth="1"/>
    <col min="16130" max="16130" width="3.85546875" style="33" customWidth="1"/>
    <col min="16131" max="16131" width="1.42578125" style="33" customWidth="1"/>
    <col min="16132" max="16132" width="16.7109375" style="33" customWidth="1"/>
    <col min="16133" max="16133" width="7.140625" style="33" customWidth="1"/>
    <col min="16134" max="16134" width="7.85546875" style="33" customWidth="1"/>
    <col min="16135" max="16135" width="3.85546875" style="33" bestFit="1" customWidth="1"/>
    <col min="16136" max="16136" width="8.42578125" style="33" customWidth="1"/>
    <col min="16137" max="16137" width="6" style="33" bestFit="1" customWidth="1"/>
    <col min="16138" max="16138" width="3.85546875" style="33" bestFit="1" customWidth="1"/>
    <col min="16139" max="16141" width="9.140625" style="33"/>
    <col min="16142" max="16142" width="10" style="33" customWidth="1"/>
    <col min="16143" max="16143" width="1.42578125" style="33" customWidth="1"/>
    <col min="16144" max="16384" width="9.140625" style="33"/>
  </cols>
  <sheetData>
    <row r="1" spans="1:16" ht="27" customHeight="1">
      <c r="A1" s="830" t="s">
        <v>266</v>
      </c>
      <c r="B1" s="830"/>
      <c r="C1" s="830"/>
      <c r="D1" s="830"/>
      <c r="E1" s="830"/>
      <c r="F1" s="830"/>
      <c r="G1" s="830"/>
      <c r="H1" s="830"/>
      <c r="I1" s="830"/>
      <c r="J1" s="830"/>
      <c r="K1" s="830"/>
      <c r="L1" s="830"/>
      <c r="M1" s="830"/>
      <c r="N1" s="830"/>
      <c r="O1" s="830"/>
    </row>
    <row r="2" spans="1:16">
      <c r="A2" s="831" t="s">
        <v>320</v>
      </c>
      <c r="B2" s="831"/>
      <c r="C2" s="831"/>
      <c r="D2" s="831"/>
      <c r="E2" s="831"/>
      <c r="F2" s="831"/>
      <c r="G2" s="831"/>
      <c r="H2" s="831"/>
      <c r="I2" s="831"/>
      <c r="J2" s="831"/>
      <c r="K2" s="831"/>
      <c r="L2" s="831"/>
      <c r="M2" s="831"/>
      <c r="N2" s="831"/>
      <c r="O2" s="831"/>
    </row>
    <row r="3" spans="1:16">
      <c r="A3" s="831"/>
      <c r="B3" s="831"/>
      <c r="C3" s="831"/>
      <c r="D3" s="831"/>
      <c r="E3" s="831"/>
      <c r="F3" s="831"/>
      <c r="G3" s="831"/>
      <c r="H3" s="831"/>
      <c r="I3" s="831"/>
      <c r="J3" s="831"/>
      <c r="K3" s="831"/>
      <c r="L3" s="831"/>
      <c r="M3" s="831"/>
      <c r="N3" s="831"/>
      <c r="O3" s="831"/>
    </row>
    <row r="4" spans="1:16">
      <c r="A4" s="831"/>
      <c r="B4" s="831"/>
      <c r="C4" s="831"/>
      <c r="D4" s="831"/>
      <c r="E4" s="831"/>
      <c r="F4" s="831"/>
      <c r="G4" s="831"/>
      <c r="H4" s="831"/>
      <c r="I4" s="831"/>
      <c r="J4" s="831"/>
      <c r="K4" s="831"/>
      <c r="L4" s="831"/>
      <c r="M4" s="831"/>
      <c r="N4" s="831"/>
      <c r="O4" s="831"/>
    </row>
    <row r="5" spans="1:16" ht="13.5" customHeight="1">
      <c r="B5" s="60"/>
      <c r="C5" s="61"/>
      <c r="D5" s="62" t="s">
        <v>265</v>
      </c>
      <c r="E5" s="62"/>
      <c r="F5" s="62"/>
      <c r="G5" s="62"/>
      <c r="H5" s="62"/>
      <c r="I5" s="62"/>
      <c r="J5" s="62"/>
      <c r="K5" s="62"/>
      <c r="L5" s="62"/>
      <c r="M5" s="62"/>
      <c r="N5" s="62"/>
      <c r="O5" s="61"/>
      <c r="P5" s="61"/>
    </row>
    <row r="6" spans="1:16" ht="14.25" thickBot="1"/>
    <row r="7" spans="1:16" ht="14.25" thickBot="1">
      <c r="B7" s="35" t="s">
        <v>134</v>
      </c>
      <c r="D7" s="33" t="s">
        <v>104</v>
      </c>
      <c r="E7" s="37" t="s">
        <v>105</v>
      </c>
      <c r="F7" s="38"/>
      <c r="G7" s="39" t="s">
        <v>106</v>
      </c>
      <c r="H7" s="39"/>
      <c r="I7" s="39"/>
      <c r="J7" s="39"/>
    </row>
    <row r="8" spans="1:16" ht="14.25" thickBot="1"/>
    <row r="9" spans="1:16" ht="18.95" customHeight="1" thickBot="1">
      <c r="D9" s="33" t="s">
        <v>107</v>
      </c>
      <c r="E9" s="823"/>
      <c r="F9" s="824"/>
      <c r="G9" s="824"/>
      <c r="H9" s="824"/>
      <c r="I9" s="825"/>
      <c r="J9" s="33" t="s">
        <v>108</v>
      </c>
      <c r="K9" s="39" t="s">
        <v>109</v>
      </c>
    </row>
    <row r="10" spans="1:16" ht="9.9499999999999993" customHeight="1" thickBot="1">
      <c r="E10" s="36"/>
      <c r="F10" s="36"/>
      <c r="G10" s="36"/>
      <c r="H10" s="36"/>
      <c r="I10" s="36"/>
      <c r="K10" s="39"/>
    </row>
    <row r="11" spans="1:16" ht="18.95" customHeight="1" thickBot="1">
      <c r="D11" s="33" t="s">
        <v>110</v>
      </c>
      <c r="E11" s="823"/>
      <c r="F11" s="824"/>
      <c r="G11" s="824"/>
      <c r="H11" s="824"/>
      <c r="I11" s="825"/>
      <c r="J11" s="33" t="s">
        <v>108</v>
      </c>
      <c r="K11" s="39" t="s">
        <v>111</v>
      </c>
    </row>
    <row r="12" spans="1:16" ht="9.9499999999999993" customHeight="1" thickBot="1">
      <c r="E12" s="36"/>
      <c r="F12" s="36"/>
      <c r="G12" s="36"/>
      <c r="H12" s="36"/>
      <c r="I12" s="36"/>
      <c r="K12" s="39"/>
    </row>
    <row r="13" spans="1:16" ht="18.95" customHeight="1" thickBot="1">
      <c r="D13" s="33" t="s">
        <v>112</v>
      </c>
      <c r="E13" s="826"/>
      <c r="F13" s="827"/>
      <c r="G13" s="827"/>
      <c r="H13" s="827"/>
      <c r="I13" s="828"/>
      <c r="J13" s="33" t="s">
        <v>108</v>
      </c>
      <c r="K13" s="39" t="s">
        <v>321</v>
      </c>
    </row>
    <row r="14" spans="1:16" ht="9.9499999999999993" customHeight="1" thickBot="1">
      <c r="E14" s="36"/>
      <c r="F14" s="36"/>
      <c r="G14" s="36"/>
      <c r="H14" s="36"/>
      <c r="I14" s="36"/>
      <c r="K14" s="39"/>
    </row>
    <row r="15" spans="1:16" ht="18.95" customHeight="1" thickBot="1">
      <c r="D15" s="33" t="s">
        <v>113</v>
      </c>
      <c r="E15" s="829"/>
      <c r="F15" s="827"/>
      <c r="G15" s="827"/>
      <c r="H15" s="827"/>
      <c r="I15" s="828"/>
      <c r="J15" s="33" t="s">
        <v>114</v>
      </c>
      <c r="K15" s="39" t="s">
        <v>115</v>
      </c>
    </row>
    <row r="16" spans="1:16" ht="9.9499999999999993" customHeight="1" thickBot="1">
      <c r="E16" s="40"/>
      <c r="F16" s="40"/>
      <c r="G16" s="40"/>
      <c r="H16" s="40"/>
      <c r="I16" s="40"/>
    </row>
    <row r="17" spans="2:14" ht="18.95" customHeight="1" thickBot="1">
      <c r="D17" s="33" t="s">
        <v>116</v>
      </c>
      <c r="E17" s="40"/>
      <c r="F17" s="41"/>
      <c r="G17" s="40" t="s">
        <v>117</v>
      </c>
      <c r="H17" s="41"/>
      <c r="I17" s="40" t="s">
        <v>118</v>
      </c>
      <c r="J17" s="33" t="s">
        <v>119</v>
      </c>
      <c r="K17" s="39" t="s">
        <v>120</v>
      </c>
    </row>
    <row r="20" spans="2:14" ht="18" customHeight="1">
      <c r="B20" s="35" t="s">
        <v>135</v>
      </c>
      <c r="D20" s="33" t="s">
        <v>121</v>
      </c>
    </row>
    <row r="21" spans="2:14" ht="18" customHeight="1">
      <c r="D21" s="39" t="s">
        <v>268</v>
      </c>
      <c r="E21" s="39"/>
      <c r="F21" s="39"/>
      <c r="G21" s="39"/>
      <c r="H21" s="39"/>
      <c r="I21" s="39"/>
      <c r="J21" s="39"/>
      <c r="K21" s="39"/>
      <c r="L21" s="39"/>
      <c r="M21" s="39"/>
      <c r="N21" s="39"/>
    </row>
  </sheetData>
  <sheetProtection sheet="1" objects="1" scenarios="1"/>
  <mergeCells count="6">
    <mergeCell ref="E11:I11"/>
    <mergeCell ref="E13:I13"/>
    <mergeCell ref="E15:I15"/>
    <mergeCell ref="A1:O1"/>
    <mergeCell ref="A2:O4"/>
    <mergeCell ref="E9:I9"/>
  </mergeCells>
  <phoneticPr fontId="5"/>
  <dataValidations count="6">
    <dataValidation type="list"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30 JD65530 SZ65530 ACV65530 AMR65530 AWN65530 BGJ65530 BQF65530 CAB65530 CJX65530 CTT65530 DDP65530 DNL65530 DXH65530 EHD65530 EQZ65530 FAV65530 FKR65530 FUN65530 GEJ65530 GOF65530 GYB65530 HHX65530 HRT65530 IBP65530 ILL65530 IVH65530 JFD65530 JOZ65530 JYV65530 KIR65530 KSN65530 LCJ65530 LMF65530 LWB65530 MFX65530 MPT65530 MZP65530 NJL65530 NTH65530 ODD65530 OMZ65530 OWV65530 PGR65530 PQN65530 QAJ65530 QKF65530 QUB65530 RDX65530 RNT65530 RXP65530 SHL65530 SRH65530 TBD65530 TKZ65530 TUV65530 UER65530 UON65530 UYJ65530 VIF65530 VSB65530 WBX65530 WLT65530 WVP65530 H131066 JD131066 SZ131066 ACV131066 AMR131066 AWN131066 BGJ131066 BQF131066 CAB131066 CJX131066 CTT131066 DDP131066 DNL131066 DXH131066 EHD131066 EQZ131066 FAV131066 FKR131066 FUN131066 GEJ131066 GOF131066 GYB131066 HHX131066 HRT131066 IBP131066 ILL131066 IVH131066 JFD131066 JOZ131066 JYV131066 KIR131066 KSN131066 LCJ131066 LMF131066 LWB131066 MFX131066 MPT131066 MZP131066 NJL131066 NTH131066 ODD131066 OMZ131066 OWV131066 PGR131066 PQN131066 QAJ131066 QKF131066 QUB131066 RDX131066 RNT131066 RXP131066 SHL131066 SRH131066 TBD131066 TKZ131066 TUV131066 UER131066 UON131066 UYJ131066 VIF131066 VSB131066 WBX131066 WLT131066 WVP131066 H196602 JD196602 SZ196602 ACV196602 AMR196602 AWN196602 BGJ196602 BQF196602 CAB196602 CJX196602 CTT196602 DDP196602 DNL196602 DXH196602 EHD196602 EQZ196602 FAV196602 FKR196602 FUN196602 GEJ196602 GOF196602 GYB196602 HHX196602 HRT196602 IBP196602 ILL196602 IVH196602 JFD196602 JOZ196602 JYV196602 KIR196602 KSN196602 LCJ196602 LMF196602 LWB196602 MFX196602 MPT196602 MZP196602 NJL196602 NTH196602 ODD196602 OMZ196602 OWV196602 PGR196602 PQN196602 QAJ196602 QKF196602 QUB196602 RDX196602 RNT196602 RXP196602 SHL196602 SRH196602 TBD196602 TKZ196602 TUV196602 UER196602 UON196602 UYJ196602 VIF196602 VSB196602 WBX196602 WLT196602 WVP196602 H262138 JD262138 SZ262138 ACV262138 AMR262138 AWN262138 BGJ262138 BQF262138 CAB262138 CJX262138 CTT262138 DDP262138 DNL262138 DXH262138 EHD262138 EQZ262138 FAV262138 FKR262138 FUN262138 GEJ262138 GOF262138 GYB262138 HHX262138 HRT262138 IBP262138 ILL262138 IVH262138 JFD262138 JOZ262138 JYV262138 KIR262138 KSN262138 LCJ262138 LMF262138 LWB262138 MFX262138 MPT262138 MZP262138 NJL262138 NTH262138 ODD262138 OMZ262138 OWV262138 PGR262138 PQN262138 QAJ262138 QKF262138 QUB262138 RDX262138 RNT262138 RXP262138 SHL262138 SRH262138 TBD262138 TKZ262138 TUV262138 UER262138 UON262138 UYJ262138 VIF262138 VSB262138 WBX262138 WLT262138 WVP262138 H327674 JD327674 SZ327674 ACV327674 AMR327674 AWN327674 BGJ327674 BQF327674 CAB327674 CJX327674 CTT327674 DDP327674 DNL327674 DXH327674 EHD327674 EQZ327674 FAV327674 FKR327674 FUN327674 GEJ327674 GOF327674 GYB327674 HHX327674 HRT327674 IBP327674 ILL327674 IVH327674 JFD327674 JOZ327674 JYV327674 KIR327674 KSN327674 LCJ327674 LMF327674 LWB327674 MFX327674 MPT327674 MZP327674 NJL327674 NTH327674 ODD327674 OMZ327674 OWV327674 PGR327674 PQN327674 QAJ327674 QKF327674 QUB327674 RDX327674 RNT327674 RXP327674 SHL327674 SRH327674 TBD327674 TKZ327674 TUV327674 UER327674 UON327674 UYJ327674 VIF327674 VSB327674 WBX327674 WLT327674 WVP327674 H393210 JD393210 SZ393210 ACV393210 AMR393210 AWN393210 BGJ393210 BQF393210 CAB393210 CJX393210 CTT393210 DDP393210 DNL393210 DXH393210 EHD393210 EQZ393210 FAV393210 FKR393210 FUN393210 GEJ393210 GOF393210 GYB393210 HHX393210 HRT393210 IBP393210 ILL393210 IVH393210 JFD393210 JOZ393210 JYV393210 KIR393210 KSN393210 LCJ393210 LMF393210 LWB393210 MFX393210 MPT393210 MZP393210 NJL393210 NTH393210 ODD393210 OMZ393210 OWV393210 PGR393210 PQN393210 QAJ393210 QKF393210 QUB393210 RDX393210 RNT393210 RXP393210 SHL393210 SRH393210 TBD393210 TKZ393210 TUV393210 UER393210 UON393210 UYJ393210 VIF393210 VSB393210 WBX393210 WLT393210 WVP393210 H458746 JD458746 SZ458746 ACV458746 AMR458746 AWN458746 BGJ458746 BQF458746 CAB458746 CJX458746 CTT458746 DDP458746 DNL458746 DXH458746 EHD458746 EQZ458746 FAV458746 FKR458746 FUN458746 GEJ458746 GOF458746 GYB458746 HHX458746 HRT458746 IBP458746 ILL458746 IVH458746 JFD458746 JOZ458746 JYV458746 KIR458746 KSN458746 LCJ458746 LMF458746 LWB458746 MFX458746 MPT458746 MZP458746 NJL458746 NTH458746 ODD458746 OMZ458746 OWV458746 PGR458746 PQN458746 QAJ458746 QKF458746 QUB458746 RDX458746 RNT458746 RXP458746 SHL458746 SRH458746 TBD458746 TKZ458746 TUV458746 UER458746 UON458746 UYJ458746 VIF458746 VSB458746 WBX458746 WLT458746 WVP458746 H524282 JD524282 SZ524282 ACV524282 AMR524282 AWN524282 BGJ524282 BQF524282 CAB524282 CJX524282 CTT524282 DDP524282 DNL524282 DXH524282 EHD524282 EQZ524282 FAV524282 FKR524282 FUN524282 GEJ524282 GOF524282 GYB524282 HHX524282 HRT524282 IBP524282 ILL524282 IVH524282 JFD524282 JOZ524282 JYV524282 KIR524282 KSN524282 LCJ524282 LMF524282 LWB524282 MFX524282 MPT524282 MZP524282 NJL524282 NTH524282 ODD524282 OMZ524282 OWV524282 PGR524282 PQN524282 QAJ524282 QKF524282 QUB524282 RDX524282 RNT524282 RXP524282 SHL524282 SRH524282 TBD524282 TKZ524282 TUV524282 UER524282 UON524282 UYJ524282 VIF524282 VSB524282 WBX524282 WLT524282 WVP524282 H589818 JD589818 SZ589818 ACV589818 AMR589818 AWN589818 BGJ589818 BQF589818 CAB589818 CJX589818 CTT589818 DDP589818 DNL589818 DXH589818 EHD589818 EQZ589818 FAV589818 FKR589818 FUN589818 GEJ589818 GOF589818 GYB589818 HHX589818 HRT589818 IBP589818 ILL589818 IVH589818 JFD589818 JOZ589818 JYV589818 KIR589818 KSN589818 LCJ589818 LMF589818 LWB589818 MFX589818 MPT589818 MZP589818 NJL589818 NTH589818 ODD589818 OMZ589818 OWV589818 PGR589818 PQN589818 QAJ589818 QKF589818 QUB589818 RDX589818 RNT589818 RXP589818 SHL589818 SRH589818 TBD589818 TKZ589818 TUV589818 UER589818 UON589818 UYJ589818 VIF589818 VSB589818 WBX589818 WLT589818 WVP589818 H655354 JD655354 SZ655354 ACV655354 AMR655354 AWN655354 BGJ655354 BQF655354 CAB655354 CJX655354 CTT655354 DDP655354 DNL655354 DXH655354 EHD655354 EQZ655354 FAV655354 FKR655354 FUN655354 GEJ655354 GOF655354 GYB655354 HHX655354 HRT655354 IBP655354 ILL655354 IVH655354 JFD655354 JOZ655354 JYV655354 KIR655354 KSN655354 LCJ655354 LMF655354 LWB655354 MFX655354 MPT655354 MZP655354 NJL655354 NTH655354 ODD655354 OMZ655354 OWV655354 PGR655354 PQN655354 QAJ655354 QKF655354 QUB655354 RDX655354 RNT655354 RXP655354 SHL655354 SRH655354 TBD655354 TKZ655354 TUV655354 UER655354 UON655354 UYJ655354 VIF655354 VSB655354 WBX655354 WLT655354 WVP655354 H720890 JD720890 SZ720890 ACV720890 AMR720890 AWN720890 BGJ720890 BQF720890 CAB720890 CJX720890 CTT720890 DDP720890 DNL720890 DXH720890 EHD720890 EQZ720890 FAV720890 FKR720890 FUN720890 GEJ720890 GOF720890 GYB720890 HHX720890 HRT720890 IBP720890 ILL720890 IVH720890 JFD720890 JOZ720890 JYV720890 KIR720890 KSN720890 LCJ720890 LMF720890 LWB720890 MFX720890 MPT720890 MZP720890 NJL720890 NTH720890 ODD720890 OMZ720890 OWV720890 PGR720890 PQN720890 QAJ720890 QKF720890 QUB720890 RDX720890 RNT720890 RXP720890 SHL720890 SRH720890 TBD720890 TKZ720890 TUV720890 UER720890 UON720890 UYJ720890 VIF720890 VSB720890 WBX720890 WLT720890 WVP720890 H786426 JD786426 SZ786426 ACV786426 AMR786426 AWN786426 BGJ786426 BQF786426 CAB786426 CJX786426 CTT786426 DDP786426 DNL786426 DXH786426 EHD786426 EQZ786426 FAV786426 FKR786426 FUN786426 GEJ786426 GOF786426 GYB786426 HHX786426 HRT786426 IBP786426 ILL786426 IVH786426 JFD786426 JOZ786426 JYV786426 KIR786426 KSN786426 LCJ786426 LMF786426 LWB786426 MFX786426 MPT786426 MZP786426 NJL786426 NTH786426 ODD786426 OMZ786426 OWV786426 PGR786426 PQN786426 QAJ786426 QKF786426 QUB786426 RDX786426 RNT786426 RXP786426 SHL786426 SRH786426 TBD786426 TKZ786426 TUV786426 UER786426 UON786426 UYJ786426 VIF786426 VSB786426 WBX786426 WLT786426 WVP786426 H851962 JD851962 SZ851962 ACV851962 AMR851962 AWN851962 BGJ851962 BQF851962 CAB851962 CJX851962 CTT851962 DDP851962 DNL851962 DXH851962 EHD851962 EQZ851962 FAV851962 FKR851962 FUN851962 GEJ851962 GOF851962 GYB851962 HHX851962 HRT851962 IBP851962 ILL851962 IVH851962 JFD851962 JOZ851962 JYV851962 KIR851962 KSN851962 LCJ851962 LMF851962 LWB851962 MFX851962 MPT851962 MZP851962 NJL851962 NTH851962 ODD851962 OMZ851962 OWV851962 PGR851962 PQN851962 QAJ851962 QKF851962 QUB851962 RDX851962 RNT851962 RXP851962 SHL851962 SRH851962 TBD851962 TKZ851962 TUV851962 UER851962 UON851962 UYJ851962 VIF851962 VSB851962 WBX851962 WLT851962 WVP851962 H917498 JD917498 SZ917498 ACV917498 AMR917498 AWN917498 BGJ917498 BQF917498 CAB917498 CJX917498 CTT917498 DDP917498 DNL917498 DXH917498 EHD917498 EQZ917498 FAV917498 FKR917498 FUN917498 GEJ917498 GOF917498 GYB917498 HHX917498 HRT917498 IBP917498 ILL917498 IVH917498 JFD917498 JOZ917498 JYV917498 KIR917498 KSN917498 LCJ917498 LMF917498 LWB917498 MFX917498 MPT917498 MZP917498 NJL917498 NTH917498 ODD917498 OMZ917498 OWV917498 PGR917498 PQN917498 QAJ917498 QKF917498 QUB917498 RDX917498 RNT917498 RXP917498 SHL917498 SRH917498 TBD917498 TKZ917498 TUV917498 UER917498 UON917498 UYJ917498 VIF917498 VSB917498 WBX917498 WLT917498 WVP917498 H983034 JD983034 SZ983034 ACV983034 AMR983034 AWN983034 BGJ983034 BQF983034 CAB983034 CJX983034 CTT983034 DDP983034 DNL983034 DXH983034 EHD983034 EQZ983034 FAV983034 FKR983034 FUN983034 GEJ983034 GOF983034 GYB983034 HHX983034 HRT983034 IBP983034 ILL983034 IVH983034 JFD983034 JOZ983034 JYV983034 KIR983034 KSN983034 LCJ983034 LMF983034 LWB983034 MFX983034 MPT983034 MZP983034 NJL983034 NTH983034 ODD983034 OMZ983034 OWV983034 PGR983034 PQN983034 QAJ983034 QKF983034 QUB983034 RDX983034 RNT983034 RXP983034 SHL983034 SRH983034 TBD983034 TKZ983034 TUV983034 UER983034 UON983034 UYJ983034 VIF983034 VSB983034 WBX983034 WLT983034 WVP983034">
      <formula1>"1,2,3,4,5,6,7,8,9,10,11,12"</formula1>
    </dataValidation>
    <dataValidation type="list" allowBlank="1" showInputMessage="1" showErrorMessage="1" sqref="WVN983034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30 JB65530 SX65530 ACT65530 AMP65530 AWL65530 BGH65530 BQD65530 BZZ65530 CJV65530 CTR65530 DDN65530 DNJ65530 DXF65530 EHB65530 EQX65530 FAT65530 FKP65530 FUL65530 GEH65530 GOD65530 GXZ65530 HHV65530 HRR65530 IBN65530 ILJ65530 IVF65530 JFB65530 JOX65530 JYT65530 KIP65530 KSL65530 LCH65530 LMD65530 LVZ65530 MFV65530 MPR65530 MZN65530 NJJ65530 NTF65530 ODB65530 OMX65530 OWT65530 PGP65530 PQL65530 QAH65530 QKD65530 QTZ65530 RDV65530 RNR65530 RXN65530 SHJ65530 SRF65530 TBB65530 TKX65530 TUT65530 UEP65530 UOL65530 UYH65530 VID65530 VRZ65530 WBV65530 WLR65530 WVN65530 F131066 JB131066 SX131066 ACT131066 AMP131066 AWL131066 BGH131066 BQD131066 BZZ131066 CJV131066 CTR131066 DDN131066 DNJ131066 DXF131066 EHB131066 EQX131066 FAT131066 FKP131066 FUL131066 GEH131066 GOD131066 GXZ131066 HHV131066 HRR131066 IBN131066 ILJ131066 IVF131066 JFB131066 JOX131066 JYT131066 KIP131066 KSL131066 LCH131066 LMD131066 LVZ131066 MFV131066 MPR131066 MZN131066 NJJ131066 NTF131066 ODB131066 OMX131066 OWT131066 PGP131066 PQL131066 QAH131066 QKD131066 QTZ131066 RDV131066 RNR131066 RXN131066 SHJ131066 SRF131066 TBB131066 TKX131066 TUT131066 UEP131066 UOL131066 UYH131066 VID131066 VRZ131066 WBV131066 WLR131066 WVN131066 F196602 JB196602 SX196602 ACT196602 AMP196602 AWL196602 BGH196602 BQD196602 BZZ196602 CJV196602 CTR196602 DDN196602 DNJ196602 DXF196602 EHB196602 EQX196602 FAT196602 FKP196602 FUL196602 GEH196602 GOD196602 GXZ196602 HHV196602 HRR196602 IBN196602 ILJ196602 IVF196602 JFB196602 JOX196602 JYT196602 KIP196602 KSL196602 LCH196602 LMD196602 LVZ196602 MFV196602 MPR196602 MZN196602 NJJ196602 NTF196602 ODB196602 OMX196602 OWT196602 PGP196602 PQL196602 QAH196602 QKD196602 QTZ196602 RDV196602 RNR196602 RXN196602 SHJ196602 SRF196602 TBB196602 TKX196602 TUT196602 UEP196602 UOL196602 UYH196602 VID196602 VRZ196602 WBV196602 WLR196602 WVN196602 F262138 JB262138 SX262138 ACT262138 AMP262138 AWL262138 BGH262138 BQD262138 BZZ262138 CJV262138 CTR262138 DDN262138 DNJ262138 DXF262138 EHB262138 EQX262138 FAT262138 FKP262138 FUL262138 GEH262138 GOD262138 GXZ262138 HHV262138 HRR262138 IBN262138 ILJ262138 IVF262138 JFB262138 JOX262138 JYT262138 KIP262138 KSL262138 LCH262138 LMD262138 LVZ262138 MFV262138 MPR262138 MZN262138 NJJ262138 NTF262138 ODB262138 OMX262138 OWT262138 PGP262138 PQL262138 QAH262138 QKD262138 QTZ262138 RDV262138 RNR262138 RXN262138 SHJ262138 SRF262138 TBB262138 TKX262138 TUT262138 UEP262138 UOL262138 UYH262138 VID262138 VRZ262138 WBV262138 WLR262138 WVN262138 F327674 JB327674 SX327674 ACT327674 AMP327674 AWL327674 BGH327674 BQD327674 BZZ327674 CJV327674 CTR327674 DDN327674 DNJ327674 DXF327674 EHB327674 EQX327674 FAT327674 FKP327674 FUL327674 GEH327674 GOD327674 GXZ327674 HHV327674 HRR327674 IBN327674 ILJ327674 IVF327674 JFB327674 JOX327674 JYT327674 KIP327674 KSL327674 LCH327674 LMD327674 LVZ327674 MFV327674 MPR327674 MZN327674 NJJ327674 NTF327674 ODB327674 OMX327674 OWT327674 PGP327674 PQL327674 QAH327674 QKD327674 QTZ327674 RDV327674 RNR327674 RXN327674 SHJ327674 SRF327674 TBB327674 TKX327674 TUT327674 UEP327674 UOL327674 UYH327674 VID327674 VRZ327674 WBV327674 WLR327674 WVN327674 F393210 JB393210 SX393210 ACT393210 AMP393210 AWL393210 BGH393210 BQD393210 BZZ393210 CJV393210 CTR393210 DDN393210 DNJ393210 DXF393210 EHB393210 EQX393210 FAT393210 FKP393210 FUL393210 GEH393210 GOD393210 GXZ393210 HHV393210 HRR393210 IBN393210 ILJ393210 IVF393210 JFB393210 JOX393210 JYT393210 KIP393210 KSL393210 LCH393210 LMD393210 LVZ393210 MFV393210 MPR393210 MZN393210 NJJ393210 NTF393210 ODB393210 OMX393210 OWT393210 PGP393210 PQL393210 QAH393210 QKD393210 QTZ393210 RDV393210 RNR393210 RXN393210 SHJ393210 SRF393210 TBB393210 TKX393210 TUT393210 UEP393210 UOL393210 UYH393210 VID393210 VRZ393210 WBV393210 WLR393210 WVN393210 F458746 JB458746 SX458746 ACT458746 AMP458746 AWL458746 BGH458746 BQD458746 BZZ458746 CJV458746 CTR458746 DDN458746 DNJ458746 DXF458746 EHB458746 EQX458746 FAT458746 FKP458746 FUL458746 GEH458746 GOD458746 GXZ458746 HHV458746 HRR458746 IBN458746 ILJ458746 IVF458746 JFB458746 JOX458746 JYT458746 KIP458746 KSL458746 LCH458746 LMD458746 LVZ458746 MFV458746 MPR458746 MZN458746 NJJ458746 NTF458746 ODB458746 OMX458746 OWT458746 PGP458746 PQL458746 QAH458746 QKD458746 QTZ458746 RDV458746 RNR458746 RXN458746 SHJ458746 SRF458746 TBB458746 TKX458746 TUT458746 UEP458746 UOL458746 UYH458746 VID458746 VRZ458746 WBV458746 WLR458746 WVN458746 F524282 JB524282 SX524282 ACT524282 AMP524282 AWL524282 BGH524282 BQD524282 BZZ524282 CJV524282 CTR524282 DDN524282 DNJ524282 DXF524282 EHB524282 EQX524282 FAT524282 FKP524282 FUL524282 GEH524282 GOD524282 GXZ524282 HHV524282 HRR524282 IBN524282 ILJ524282 IVF524282 JFB524282 JOX524282 JYT524282 KIP524282 KSL524282 LCH524282 LMD524282 LVZ524282 MFV524282 MPR524282 MZN524282 NJJ524282 NTF524282 ODB524282 OMX524282 OWT524282 PGP524282 PQL524282 QAH524282 QKD524282 QTZ524282 RDV524282 RNR524282 RXN524282 SHJ524282 SRF524282 TBB524282 TKX524282 TUT524282 UEP524282 UOL524282 UYH524282 VID524282 VRZ524282 WBV524282 WLR524282 WVN524282 F589818 JB589818 SX589818 ACT589818 AMP589818 AWL589818 BGH589818 BQD589818 BZZ589818 CJV589818 CTR589818 DDN589818 DNJ589818 DXF589818 EHB589818 EQX589818 FAT589818 FKP589818 FUL589818 GEH589818 GOD589818 GXZ589818 HHV589818 HRR589818 IBN589818 ILJ589818 IVF589818 JFB589818 JOX589818 JYT589818 KIP589818 KSL589818 LCH589818 LMD589818 LVZ589818 MFV589818 MPR589818 MZN589818 NJJ589818 NTF589818 ODB589818 OMX589818 OWT589818 PGP589818 PQL589818 QAH589818 QKD589818 QTZ589818 RDV589818 RNR589818 RXN589818 SHJ589818 SRF589818 TBB589818 TKX589818 TUT589818 UEP589818 UOL589818 UYH589818 VID589818 VRZ589818 WBV589818 WLR589818 WVN589818 F655354 JB655354 SX655354 ACT655354 AMP655354 AWL655354 BGH655354 BQD655354 BZZ655354 CJV655354 CTR655354 DDN655354 DNJ655354 DXF655354 EHB655354 EQX655354 FAT655354 FKP655354 FUL655354 GEH655354 GOD655354 GXZ655354 HHV655354 HRR655354 IBN655354 ILJ655354 IVF655354 JFB655354 JOX655354 JYT655354 KIP655354 KSL655354 LCH655354 LMD655354 LVZ655354 MFV655354 MPR655354 MZN655354 NJJ655354 NTF655354 ODB655354 OMX655354 OWT655354 PGP655354 PQL655354 QAH655354 QKD655354 QTZ655354 RDV655354 RNR655354 RXN655354 SHJ655354 SRF655354 TBB655354 TKX655354 TUT655354 UEP655354 UOL655354 UYH655354 VID655354 VRZ655354 WBV655354 WLR655354 WVN655354 F720890 JB720890 SX720890 ACT720890 AMP720890 AWL720890 BGH720890 BQD720890 BZZ720890 CJV720890 CTR720890 DDN720890 DNJ720890 DXF720890 EHB720890 EQX720890 FAT720890 FKP720890 FUL720890 GEH720890 GOD720890 GXZ720890 HHV720890 HRR720890 IBN720890 ILJ720890 IVF720890 JFB720890 JOX720890 JYT720890 KIP720890 KSL720890 LCH720890 LMD720890 LVZ720890 MFV720890 MPR720890 MZN720890 NJJ720890 NTF720890 ODB720890 OMX720890 OWT720890 PGP720890 PQL720890 QAH720890 QKD720890 QTZ720890 RDV720890 RNR720890 RXN720890 SHJ720890 SRF720890 TBB720890 TKX720890 TUT720890 UEP720890 UOL720890 UYH720890 VID720890 VRZ720890 WBV720890 WLR720890 WVN720890 F786426 JB786426 SX786426 ACT786426 AMP786426 AWL786426 BGH786426 BQD786426 BZZ786426 CJV786426 CTR786426 DDN786426 DNJ786426 DXF786426 EHB786426 EQX786426 FAT786426 FKP786426 FUL786426 GEH786426 GOD786426 GXZ786426 HHV786426 HRR786426 IBN786426 ILJ786426 IVF786426 JFB786426 JOX786426 JYT786426 KIP786426 KSL786426 LCH786426 LMD786426 LVZ786426 MFV786426 MPR786426 MZN786426 NJJ786426 NTF786426 ODB786426 OMX786426 OWT786426 PGP786426 PQL786426 QAH786426 QKD786426 QTZ786426 RDV786426 RNR786426 RXN786426 SHJ786426 SRF786426 TBB786426 TKX786426 TUT786426 UEP786426 UOL786426 UYH786426 VID786426 VRZ786426 WBV786426 WLR786426 WVN786426 F851962 JB851962 SX851962 ACT851962 AMP851962 AWL851962 BGH851962 BQD851962 BZZ851962 CJV851962 CTR851962 DDN851962 DNJ851962 DXF851962 EHB851962 EQX851962 FAT851962 FKP851962 FUL851962 GEH851962 GOD851962 GXZ851962 HHV851962 HRR851962 IBN851962 ILJ851962 IVF851962 JFB851962 JOX851962 JYT851962 KIP851962 KSL851962 LCH851962 LMD851962 LVZ851962 MFV851962 MPR851962 MZN851962 NJJ851962 NTF851962 ODB851962 OMX851962 OWT851962 PGP851962 PQL851962 QAH851962 QKD851962 QTZ851962 RDV851962 RNR851962 RXN851962 SHJ851962 SRF851962 TBB851962 TKX851962 TUT851962 UEP851962 UOL851962 UYH851962 VID851962 VRZ851962 WBV851962 WLR851962 WVN851962 F917498 JB917498 SX917498 ACT917498 AMP917498 AWL917498 BGH917498 BQD917498 BZZ917498 CJV917498 CTR917498 DDN917498 DNJ917498 DXF917498 EHB917498 EQX917498 FAT917498 FKP917498 FUL917498 GEH917498 GOD917498 GXZ917498 HHV917498 HRR917498 IBN917498 ILJ917498 IVF917498 JFB917498 JOX917498 JYT917498 KIP917498 KSL917498 LCH917498 LMD917498 LVZ917498 MFV917498 MPR917498 MZN917498 NJJ917498 NTF917498 ODB917498 OMX917498 OWT917498 PGP917498 PQL917498 QAH917498 QKD917498 QTZ917498 RDV917498 RNR917498 RXN917498 SHJ917498 SRF917498 TBB917498 TKX917498 TUT917498 UEP917498 UOL917498 UYH917498 VID917498 VRZ917498 WBV917498 WLR917498 WVN917498 F983034 JB983034 SX983034 ACT983034 AMP983034 AWL983034 BGH983034 BQD983034 BZZ983034 CJV983034 CTR983034 DDN983034 DNJ983034 DXF983034 EHB983034 EQX983034 FAT983034 FKP983034 FUL983034 GEH983034 GOD983034 GXZ983034 HHV983034 HRR983034 IBN983034 ILJ983034 IVF983034 JFB983034 JOX983034 JYT983034 KIP983034 KSL983034 LCH983034 LMD983034 LVZ983034 MFV983034 MPR983034 MZN983034 NJJ983034 NTF983034 ODB983034 OMX983034 OWT983034 PGP983034 PQL983034 QAH983034 QKD983034 QTZ983034 RDV983034 RNR983034 RXN983034 SHJ983034 SRF983034 TBB983034 TKX983034 TUT983034 UEP983034 UOL983034 UYH983034 VID983034 VRZ983034 WBV983034 WLR983034">
      <formula1>"20,21,22,23,24,25,26,27,28,29,30,31,32,33,34,35"</formula1>
    </dataValidation>
    <dataValidation type="list" allowBlank="1" showInputMessage="1" showErrorMessage="1" sqref="JA15:JE15 WVM983032:WVQ983032 WLQ983032:WLU983032 WBU983032:WBY983032 VRY983032:VSC983032 VIC983032:VIG983032 UYG983032:UYK983032 UOK983032:UOO983032 UEO983032:UES983032 TUS983032:TUW983032 TKW983032:TLA983032 TBA983032:TBE983032 SRE983032:SRI983032 SHI983032:SHM983032 RXM983032:RXQ983032 RNQ983032:RNU983032 RDU983032:RDY983032 QTY983032:QUC983032 QKC983032:QKG983032 QAG983032:QAK983032 PQK983032:PQO983032 PGO983032:PGS983032 OWS983032:OWW983032 OMW983032:ONA983032 ODA983032:ODE983032 NTE983032:NTI983032 NJI983032:NJM983032 MZM983032:MZQ983032 MPQ983032:MPU983032 MFU983032:MFY983032 LVY983032:LWC983032 LMC983032:LMG983032 LCG983032:LCK983032 KSK983032:KSO983032 KIO983032:KIS983032 JYS983032:JYW983032 JOW983032:JPA983032 JFA983032:JFE983032 IVE983032:IVI983032 ILI983032:ILM983032 IBM983032:IBQ983032 HRQ983032:HRU983032 HHU983032:HHY983032 GXY983032:GYC983032 GOC983032:GOG983032 GEG983032:GEK983032 FUK983032:FUO983032 FKO983032:FKS983032 FAS983032:FAW983032 EQW983032:ERA983032 EHA983032:EHE983032 DXE983032:DXI983032 DNI983032:DNM983032 DDM983032:DDQ983032 CTQ983032:CTU983032 CJU983032:CJY983032 BZY983032:CAC983032 BQC983032:BQG983032 BGG983032:BGK983032 AWK983032:AWO983032 AMO983032:AMS983032 ACS983032:ACW983032 SW983032:TA983032 JA983032:JE983032 E983032:I983032 WVM917496:WVQ917496 WLQ917496:WLU917496 WBU917496:WBY917496 VRY917496:VSC917496 VIC917496:VIG917496 UYG917496:UYK917496 UOK917496:UOO917496 UEO917496:UES917496 TUS917496:TUW917496 TKW917496:TLA917496 TBA917496:TBE917496 SRE917496:SRI917496 SHI917496:SHM917496 RXM917496:RXQ917496 RNQ917496:RNU917496 RDU917496:RDY917496 QTY917496:QUC917496 QKC917496:QKG917496 QAG917496:QAK917496 PQK917496:PQO917496 PGO917496:PGS917496 OWS917496:OWW917496 OMW917496:ONA917496 ODA917496:ODE917496 NTE917496:NTI917496 NJI917496:NJM917496 MZM917496:MZQ917496 MPQ917496:MPU917496 MFU917496:MFY917496 LVY917496:LWC917496 LMC917496:LMG917496 LCG917496:LCK917496 KSK917496:KSO917496 KIO917496:KIS917496 JYS917496:JYW917496 JOW917496:JPA917496 JFA917496:JFE917496 IVE917496:IVI917496 ILI917496:ILM917496 IBM917496:IBQ917496 HRQ917496:HRU917496 HHU917496:HHY917496 GXY917496:GYC917496 GOC917496:GOG917496 GEG917496:GEK917496 FUK917496:FUO917496 FKO917496:FKS917496 FAS917496:FAW917496 EQW917496:ERA917496 EHA917496:EHE917496 DXE917496:DXI917496 DNI917496:DNM917496 DDM917496:DDQ917496 CTQ917496:CTU917496 CJU917496:CJY917496 BZY917496:CAC917496 BQC917496:BQG917496 BGG917496:BGK917496 AWK917496:AWO917496 AMO917496:AMS917496 ACS917496:ACW917496 SW917496:TA917496 JA917496:JE917496 E917496:I917496 WVM851960:WVQ851960 WLQ851960:WLU851960 WBU851960:WBY851960 VRY851960:VSC851960 VIC851960:VIG851960 UYG851960:UYK851960 UOK851960:UOO851960 UEO851960:UES851960 TUS851960:TUW851960 TKW851960:TLA851960 TBA851960:TBE851960 SRE851960:SRI851960 SHI851960:SHM851960 RXM851960:RXQ851960 RNQ851960:RNU851960 RDU851960:RDY851960 QTY851960:QUC851960 QKC851960:QKG851960 QAG851960:QAK851960 PQK851960:PQO851960 PGO851960:PGS851960 OWS851960:OWW851960 OMW851960:ONA851960 ODA851960:ODE851960 NTE851960:NTI851960 NJI851960:NJM851960 MZM851960:MZQ851960 MPQ851960:MPU851960 MFU851960:MFY851960 LVY851960:LWC851960 LMC851960:LMG851960 LCG851960:LCK851960 KSK851960:KSO851960 KIO851960:KIS851960 JYS851960:JYW851960 JOW851960:JPA851960 JFA851960:JFE851960 IVE851960:IVI851960 ILI851960:ILM851960 IBM851960:IBQ851960 HRQ851960:HRU851960 HHU851960:HHY851960 GXY851960:GYC851960 GOC851960:GOG851960 GEG851960:GEK851960 FUK851960:FUO851960 FKO851960:FKS851960 FAS851960:FAW851960 EQW851960:ERA851960 EHA851960:EHE851960 DXE851960:DXI851960 DNI851960:DNM851960 DDM851960:DDQ851960 CTQ851960:CTU851960 CJU851960:CJY851960 BZY851960:CAC851960 BQC851960:BQG851960 BGG851960:BGK851960 AWK851960:AWO851960 AMO851960:AMS851960 ACS851960:ACW851960 SW851960:TA851960 JA851960:JE851960 E851960:I851960 WVM786424:WVQ786424 WLQ786424:WLU786424 WBU786424:WBY786424 VRY786424:VSC786424 VIC786424:VIG786424 UYG786424:UYK786424 UOK786424:UOO786424 UEO786424:UES786424 TUS786424:TUW786424 TKW786424:TLA786424 TBA786424:TBE786424 SRE786424:SRI786424 SHI786424:SHM786424 RXM786424:RXQ786424 RNQ786424:RNU786424 RDU786424:RDY786424 QTY786424:QUC786424 QKC786424:QKG786424 QAG786424:QAK786424 PQK786424:PQO786424 PGO786424:PGS786424 OWS786424:OWW786424 OMW786424:ONA786424 ODA786424:ODE786424 NTE786424:NTI786424 NJI786424:NJM786424 MZM786424:MZQ786424 MPQ786424:MPU786424 MFU786424:MFY786424 LVY786424:LWC786424 LMC786424:LMG786424 LCG786424:LCK786424 KSK786424:KSO786424 KIO786424:KIS786424 JYS786424:JYW786424 JOW786424:JPA786424 JFA786424:JFE786424 IVE786424:IVI786424 ILI786424:ILM786424 IBM786424:IBQ786424 HRQ786424:HRU786424 HHU786424:HHY786424 GXY786424:GYC786424 GOC786424:GOG786424 GEG786424:GEK786424 FUK786424:FUO786424 FKO786424:FKS786424 FAS786424:FAW786424 EQW786424:ERA786424 EHA786424:EHE786424 DXE786424:DXI786424 DNI786424:DNM786424 DDM786424:DDQ786424 CTQ786424:CTU786424 CJU786424:CJY786424 BZY786424:CAC786424 BQC786424:BQG786424 BGG786424:BGK786424 AWK786424:AWO786424 AMO786424:AMS786424 ACS786424:ACW786424 SW786424:TA786424 JA786424:JE786424 E786424:I786424 WVM720888:WVQ720888 WLQ720888:WLU720888 WBU720888:WBY720888 VRY720888:VSC720888 VIC720888:VIG720888 UYG720888:UYK720888 UOK720888:UOO720888 UEO720888:UES720888 TUS720888:TUW720888 TKW720888:TLA720888 TBA720888:TBE720888 SRE720888:SRI720888 SHI720888:SHM720888 RXM720888:RXQ720888 RNQ720888:RNU720888 RDU720888:RDY720888 QTY720888:QUC720888 QKC720888:QKG720888 QAG720888:QAK720888 PQK720888:PQO720888 PGO720888:PGS720888 OWS720888:OWW720888 OMW720888:ONA720888 ODA720888:ODE720888 NTE720888:NTI720888 NJI720888:NJM720888 MZM720888:MZQ720888 MPQ720888:MPU720888 MFU720888:MFY720888 LVY720888:LWC720888 LMC720888:LMG720888 LCG720888:LCK720888 KSK720888:KSO720888 KIO720888:KIS720888 JYS720888:JYW720888 JOW720888:JPA720888 JFA720888:JFE720888 IVE720888:IVI720888 ILI720888:ILM720888 IBM720888:IBQ720888 HRQ720888:HRU720888 HHU720888:HHY720888 GXY720888:GYC720888 GOC720888:GOG720888 GEG720888:GEK720888 FUK720888:FUO720888 FKO720888:FKS720888 FAS720888:FAW720888 EQW720888:ERA720888 EHA720888:EHE720888 DXE720888:DXI720888 DNI720888:DNM720888 DDM720888:DDQ720888 CTQ720888:CTU720888 CJU720888:CJY720888 BZY720888:CAC720888 BQC720888:BQG720888 BGG720888:BGK720888 AWK720888:AWO720888 AMO720888:AMS720888 ACS720888:ACW720888 SW720888:TA720888 JA720888:JE720888 E720888:I720888 WVM655352:WVQ655352 WLQ655352:WLU655352 WBU655352:WBY655352 VRY655352:VSC655352 VIC655352:VIG655352 UYG655352:UYK655352 UOK655352:UOO655352 UEO655352:UES655352 TUS655352:TUW655352 TKW655352:TLA655352 TBA655352:TBE655352 SRE655352:SRI655352 SHI655352:SHM655352 RXM655352:RXQ655352 RNQ655352:RNU655352 RDU655352:RDY655352 QTY655352:QUC655352 QKC655352:QKG655352 QAG655352:QAK655352 PQK655352:PQO655352 PGO655352:PGS655352 OWS655352:OWW655352 OMW655352:ONA655352 ODA655352:ODE655352 NTE655352:NTI655352 NJI655352:NJM655352 MZM655352:MZQ655352 MPQ655352:MPU655352 MFU655352:MFY655352 LVY655352:LWC655352 LMC655352:LMG655352 LCG655352:LCK655352 KSK655352:KSO655352 KIO655352:KIS655352 JYS655352:JYW655352 JOW655352:JPA655352 JFA655352:JFE655352 IVE655352:IVI655352 ILI655352:ILM655352 IBM655352:IBQ655352 HRQ655352:HRU655352 HHU655352:HHY655352 GXY655352:GYC655352 GOC655352:GOG655352 GEG655352:GEK655352 FUK655352:FUO655352 FKO655352:FKS655352 FAS655352:FAW655352 EQW655352:ERA655352 EHA655352:EHE655352 DXE655352:DXI655352 DNI655352:DNM655352 DDM655352:DDQ655352 CTQ655352:CTU655352 CJU655352:CJY655352 BZY655352:CAC655352 BQC655352:BQG655352 BGG655352:BGK655352 AWK655352:AWO655352 AMO655352:AMS655352 ACS655352:ACW655352 SW655352:TA655352 JA655352:JE655352 E655352:I655352 WVM589816:WVQ589816 WLQ589816:WLU589816 WBU589816:WBY589816 VRY589816:VSC589816 VIC589816:VIG589816 UYG589816:UYK589816 UOK589816:UOO589816 UEO589816:UES589816 TUS589816:TUW589816 TKW589816:TLA589816 TBA589816:TBE589816 SRE589816:SRI589816 SHI589816:SHM589816 RXM589816:RXQ589816 RNQ589816:RNU589816 RDU589816:RDY589816 QTY589816:QUC589816 QKC589816:QKG589816 QAG589816:QAK589816 PQK589816:PQO589816 PGO589816:PGS589816 OWS589816:OWW589816 OMW589816:ONA589816 ODA589816:ODE589816 NTE589816:NTI589816 NJI589816:NJM589816 MZM589816:MZQ589816 MPQ589816:MPU589816 MFU589816:MFY589816 LVY589816:LWC589816 LMC589816:LMG589816 LCG589816:LCK589816 KSK589816:KSO589816 KIO589816:KIS589816 JYS589816:JYW589816 JOW589816:JPA589816 JFA589816:JFE589816 IVE589816:IVI589816 ILI589816:ILM589816 IBM589816:IBQ589816 HRQ589816:HRU589816 HHU589816:HHY589816 GXY589816:GYC589816 GOC589816:GOG589816 GEG589816:GEK589816 FUK589816:FUO589816 FKO589816:FKS589816 FAS589816:FAW589816 EQW589816:ERA589816 EHA589816:EHE589816 DXE589816:DXI589816 DNI589816:DNM589816 DDM589816:DDQ589816 CTQ589816:CTU589816 CJU589816:CJY589816 BZY589816:CAC589816 BQC589816:BQG589816 BGG589816:BGK589816 AWK589816:AWO589816 AMO589816:AMS589816 ACS589816:ACW589816 SW589816:TA589816 JA589816:JE589816 E589816:I589816 WVM524280:WVQ524280 WLQ524280:WLU524280 WBU524280:WBY524280 VRY524280:VSC524280 VIC524280:VIG524280 UYG524280:UYK524280 UOK524280:UOO524280 UEO524280:UES524280 TUS524280:TUW524280 TKW524280:TLA524280 TBA524280:TBE524280 SRE524280:SRI524280 SHI524280:SHM524280 RXM524280:RXQ524280 RNQ524280:RNU524280 RDU524280:RDY524280 QTY524280:QUC524280 QKC524280:QKG524280 QAG524280:QAK524280 PQK524280:PQO524280 PGO524280:PGS524280 OWS524280:OWW524280 OMW524280:ONA524280 ODA524280:ODE524280 NTE524280:NTI524280 NJI524280:NJM524280 MZM524280:MZQ524280 MPQ524280:MPU524280 MFU524280:MFY524280 LVY524280:LWC524280 LMC524280:LMG524280 LCG524280:LCK524280 KSK524280:KSO524280 KIO524280:KIS524280 JYS524280:JYW524280 JOW524280:JPA524280 JFA524280:JFE524280 IVE524280:IVI524280 ILI524280:ILM524280 IBM524280:IBQ524280 HRQ524280:HRU524280 HHU524280:HHY524280 GXY524280:GYC524280 GOC524280:GOG524280 GEG524280:GEK524280 FUK524280:FUO524280 FKO524280:FKS524280 FAS524280:FAW524280 EQW524280:ERA524280 EHA524280:EHE524280 DXE524280:DXI524280 DNI524280:DNM524280 DDM524280:DDQ524280 CTQ524280:CTU524280 CJU524280:CJY524280 BZY524280:CAC524280 BQC524280:BQG524280 BGG524280:BGK524280 AWK524280:AWO524280 AMO524280:AMS524280 ACS524280:ACW524280 SW524280:TA524280 JA524280:JE524280 E524280:I524280 WVM458744:WVQ458744 WLQ458744:WLU458744 WBU458744:WBY458744 VRY458744:VSC458744 VIC458744:VIG458744 UYG458744:UYK458744 UOK458744:UOO458744 UEO458744:UES458744 TUS458744:TUW458744 TKW458744:TLA458744 TBA458744:TBE458744 SRE458744:SRI458744 SHI458744:SHM458744 RXM458744:RXQ458744 RNQ458744:RNU458744 RDU458744:RDY458744 QTY458744:QUC458744 QKC458744:QKG458744 QAG458744:QAK458744 PQK458744:PQO458744 PGO458744:PGS458744 OWS458744:OWW458744 OMW458744:ONA458744 ODA458744:ODE458744 NTE458744:NTI458744 NJI458744:NJM458744 MZM458744:MZQ458744 MPQ458744:MPU458744 MFU458744:MFY458744 LVY458744:LWC458744 LMC458744:LMG458744 LCG458744:LCK458744 KSK458744:KSO458744 KIO458744:KIS458744 JYS458744:JYW458744 JOW458744:JPA458744 JFA458744:JFE458744 IVE458744:IVI458744 ILI458744:ILM458744 IBM458744:IBQ458744 HRQ458744:HRU458744 HHU458744:HHY458744 GXY458744:GYC458744 GOC458744:GOG458744 GEG458744:GEK458744 FUK458744:FUO458744 FKO458744:FKS458744 FAS458744:FAW458744 EQW458744:ERA458744 EHA458744:EHE458744 DXE458744:DXI458744 DNI458744:DNM458744 DDM458744:DDQ458744 CTQ458744:CTU458744 CJU458744:CJY458744 BZY458744:CAC458744 BQC458744:BQG458744 BGG458744:BGK458744 AWK458744:AWO458744 AMO458744:AMS458744 ACS458744:ACW458744 SW458744:TA458744 JA458744:JE458744 E458744:I458744 WVM393208:WVQ393208 WLQ393208:WLU393208 WBU393208:WBY393208 VRY393208:VSC393208 VIC393208:VIG393208 UYG393208:UYK393208 UOK393208:UOO393208 UEO393208:UES393208 TUS393208:TUW393208 TKW393208:TLA393208 TBA393208:TBE393208 SRE393208:SRI393208 SHI393208:SHM393208 RXM393208:RXQ393208 RNQ393208:RNU393208 RDU393208:RDY393208 QTY393208:QUC393208 QKC393208:QKG393208 QAG393208:QAK393208 PQK393208:PQO393208 PGO393208:PGS393208 OWS393208:OWW393208 OMW393208:ONA393208 ODA393208:ODE393208 NTE393208:NTI393208 NJI393208:NJM393208 MZM393208:MZQ393208 MPQ393208:MPU393208 MFU393208:MFY393208 LVY393208:LWC393208 LMC393208:LMG393208 LCG393208:LCK393208 KSK393208:KSO393208 KIO393208:KIS393208 JYS393208:JYW393208 JOW393208:JPA393208 JFA393208:JFE393208 IVE393208:IVI393208 ILI393208:ILM393208 IBM393208:IBQ393208 HRQ393208:HRU393208 HHU393208:HHY393208 GXY393208:GYC393208 GOC393208:GOG393208 GEG393208:GEK393208 FUK393208:FUO393208 FKO393208:FKS393208 FAS393208:FAW393208 EQW393208:ERA393208 EHA393208:EHE393208 DXE393208:DXI393208 DNI393208:DNM393208 DDM393208:DDQ393208 CTQ393208:CTU393208 CJU393208:CJY393208 BZY393208:CAC393208 BQC393208:BQG393208 BGG393208:BGK393208 AWK393208:AWO393208 AMO393208:AMS393208 ACS393208:ACW393208 SW393208:TA393208 JA393208:JE393208 E393208:I393208 WVM327672:WVQ327672 WLQ327672:WLU327672 WBU327672:WBY327672 VRY327672:VSC327672 VIC327672:VIG327672 UYG327672:UYK327672 UOK327672:UOO327672 UEO327672:UES327672 TUS327672:TUW327672 TKW327672:TLA327672 TBA327672:TBE327672 SRE327672:SRI327672 SHI327672:SHM327672 RXM327672:RXQ327672 RNQ327672:RNU327672 RDU327672:RDY327672 QTY327672:QUC327672 QKC327672:QKG327672 QAG327672:QAK327672 PQK327672:PQO327672 PGO327672:PGS327672 OWS327672:OWW327672 OMW327672:ONA327672 ODA327672:ODE327672 NTE327672:NTI327672 NJI327672:NJM327672 MZM327672:MZQ327672 MPQ327672:MPU327672 MFU327672:MFY327672 LVY327672:LWC327672 LMC327672:LMG327672 LCG327672:LCK327672 KSK327672:KSO327672 KIO327672:KIS327672 JYS327672:JYW327672 JOW327672:JPA327672 JFA327672:JFE327672 IVE327672:IVI327672 ILI327672:ILM327672 IBM327672:IBQ327672 HRQ327672:HRU327672 HHU327672:HHY327672 GXY327672:GYC327672 GOC327672:GOG327672 GEG327672:GEK327672 FUK327672:FUO327672 FKO327672:FKS327672 FAS327672:FAW327672 EQW327672:ERA327672 EHA327672:EHE327672 DXE327672:DXI327672 DNI327672:DNM327672 DDM327672:DDQ327672 CTQ327672:CTU327672 CJU327672:CJY327672 BZY327672:CAC327672 BQC327672:BQG327672 BGG327672:BGK327672 AWK327672:AWO327672 AMO327672:AMS327672 ACS327672:ACW327672 SW327672:TA327672 JA327672:JE327672 E327672:I327672 WVM262136:WVQ262136 WLQ262136:WLU262136 WBU262136:WBY262136 VRY262136:VSC262136 VIC262136:VIG262136 UYG262136:UYK262136 UOK262136:UOO262136 UEO262136:UES262136 TUS262136:TUW262136 TKW262136:TLA262136 TBA262136:TBE262136 SRE262136:SRI262136 SHI262136:SHM262136 RXM262136:RXQ262136 RNQ262136:RNU262136 RDU262136:RDY262136 QTY262136:QUC262136 QKC262136:QKG262136 QAG262136:QAK262136 PQK262136:PQO262136 PGO262136:PGS262136 OWS262136:OWW262136 OMW262136:ONA262136 ODA262136:ODE262136 NTE262136:NTI262136 NJI262136:NJM262136 MZM262136:MZQ262136 MPQ262136:MPU262136 MFU262136:MFY262136 LVY262136:LWC262136 LMC262136:LMG262136 LCG262136:LCK262136 KSK262136:KSO262136 KIO262136:KIS262136 JYS262136:JYW262136 JOW262136:JPA262136 JFA262136:JFE262136 IVE262136:IVI262136 ILI262136:ILM262136 IBM262136:IBQ262136 HRQ262136:HRU262136 HHU262136:HHY262136 GXY262136:GYC262136 GOC262136:GOG262136 GEG262136:GEK262136 FUK262136:FUO262136 FKO262136:FKS262136 FAS262136:FAW262136 EQW262136:ERA262136 EHA262136:EHE262136 DXE262136:DXI262136 DNI262136:DNM262136 DDM262136:DDQ262136 CTQ262136:CTU262136 CJU262136:CJY262136 BZY262136:CAC262136 BQC262136:BQG262136 BGG262136:BGK262136 AWK262136:AWO262136 AMO262136:AMS262136 ACS262136:ACW262136 SW262136:TA262136 JA262136:JE262136 E262136:I262136 WVM196600:WVQ196600 WLQ196600:WLU196600 WBU196600:WBY196600 VRY196600:VSC196600 VIC196600:VIG196600 UYG196600:UYK196600 UOK196600:UOO196600 UEO196600:UES196600 TUS196600:TUW196600 TKW196600:TLA196600 TBA196600:TBE196600 SRE196600:SRI196600 SHI196600:SHM196600 RXM196600:RXQ196600 RNQ196600:RNU196600 RDU196600:RDY196600 QTY196600:QUC196600 QKC196600:QKG196600 QAG196600:QAK196600 PQK196600:PQO196600 PGO196600:PGS196600 OWS196600:OWW196600 OMW196600:ONA196600 ODA196600:ODE196600 NTE196600:NTI196600 NJI196600:NJM196600 MZM196600:MZQ196600 MPQ196600:MPU196600 MFU196600:MFY196600 LVY196600:LWC196600 LMC196600:LMG196600 LCG196600:LCK196600 KSK196600:KSO196600 KIO196600:KIS196600 JYS196600:JYW196600 JOW196600:JPA196600 JFA196600:JFE196600 IVE196600:IVI196600 ILI196600:ILM196600 IBM196600:IBQ196600 HRQ196600:HRU196600 HHU196600:HHY196600 GXY196600:GYC196600 GOC196600:GOG196600 GEG196600:GEK196600 FUK196600:FUO196600 FKO196600:FKS196600 FAS196600:FAW196600 EQW196600:ERA196600 EHA196600:EHE196600 DXE196600:DXI196600 DNI196600:DNM196600 DDM196600:DDQ196600 CTQ196600:CTU196600 CJU196600:CJY196600 BZY196600:CAC196600 BQC196600:BQG196600 BGG196600:BGK196600 AWK196600:AWO196600 AMO196600:AMS196600 ACS196600:ACW196600 SW196600:TA196600 JA196600:JE196600 E196600:I196600 WVM131064:WVQ131064 WLQ131064:WLU131064 WBU131064:WBY131064 VRY131064:VSC131064 VIC131064:VIG131064 UYG131064:UYK131064 UOK131064:UOO131064 UEO131064:UES131064 TUS131064:TUW131064 TKW131064:TLA131064 TBA131064:TBE131064 SRE131064:SRI131064 SHI131064:SHM131064 RXM131064:RXQ131064 RNQ131064:RNU131064 RDU131064:RDY131064 QTY131064:QUC131064 QKC131064:QKG131064 QAG131064:QAK131064 PQK131064:PQO131064 PGO131064:PGS131064 OWS131064:OWW131064 OMW131064:ONA131064 ODA131064:ODE131064 NTE131064:NTI131064 NJI131064:NJM131064 MZM131064:MZQ131064 MPQ131064:MPU131064 MFU131064:MFY131064 LVY131064:LWC131064 LMC131064:LMG131064 LCG131064:LCK131064 KSK131064:KSO131064 KIO131064:KIS131064 JYS131064:JYW131064 JOW131064:JPA131064 JFA131064:JFE131064 IVE131064:IVI131064 ILI131064:ILM131064 IBM131064:IBQ131064 HRQ131064:HRU131064 HHU131064:HHY131064 GXY131064:GYC131064 GOC131064:GOG131064 GEG131064:GEK131064 FUK131064:FUO131064 FKO131064:FKS131064 FAS131064:FAW131064 EQW131064:ERA131064 EHA131064:EHE131064 DXE131064:DXI131064 DNI131064:DNM131064 DDM131064:DDQ131064 CTQ131064:CTU131064 CJU131064:CJY131064 BZY131064:CAC131064 BQC131064:BQG131064 BGG131064:BGK131064 AWK131064:AWO131064 AMO131064:AMS131064 ACS131064:ACW131064 SW131064:TA131064 JA131064:JE131064 E131064:I131064 WVM65528:WVQ65528 WLQ65528:WLU65528 WBU65528:WBY65528 VRY65528:VSC65528 VIC65528:VIG65528 UYG65528:UYK65528 UOK65528:UOO65528 UEO65528:UES65528 TUS65528:TUW65528 TKW65528:TLA65528 TBA65528:TBE65528 SRE65528:SRI65528 SHI65528:SHM65528 RXM65528:RXQ65528 RNQ65528:RNU65528 RDU65528:RDY65528 QTY65528:QUC65528 QKC65528:QKG65528 QAG65528:QAK65528 PQK65528:PQO65528 PGO65528:PGS65528 OWS65528:OWW65528 OMW65528:ONA65528 ODA65528:ODE65528 NTE65528:NTI65528 NJI65528:NJM65528 MZM65528:MZQ65528 MPQ65528:MPU65528 MFU65528:MFY65528 LVY65528:LWC65528 LMC65528:LMG65528 LCG65528:LCK65528 KSK65528:KSO65528 KIO65528:KIS65528 JYS65528:JYW65528 JOW65528:JPA65528 JFA65528:JFE65528 IVE65528:IVI65528 ILI65528:ILM65528 IBM65528:IBQ65528 HRQ65528:HRU65528 HHU65528:HHY65528 GXY65528:GYC65528 GOC65528:GOG65528 GEG65528:GEK65528 FUK65528:FUO65528 FKO65528:FKS65528 FAS65528:FAW65528 EQW65528:ERA65528 EHA65528:EHE65528 DXE65528:DXI65528 DNI65528:DNM65528 DDM65528:DDQ65528 CTQ65528:CTU65528 CJU65528:CJY65528 BZY65528:CAC65528 BQC65528:BQG65528 BGG65528:BGK65528 AWK65528:AWO65528 AMO65528:AMS65528 ACS65528:ACW65528 SW65528:TA65528 JA65528:JE65528 E65528:I65528 WVM15:WVQ15 WLQ15:WLU15 WBU15:WBY15 VRY15:VSC15 VIC15:VIG15 UYG15:UYK15 UOK15:UOO15 UEO15:UES15 TUS15:TUW15 TKW15:TLA15 TBA15:TBE15 SRE15:SRI15 SHI15:SHM15 RXM15:RXQ15 RNQ15:RNU15 RDU15:RDY15 QTY15:QUC15 QKC15:QKG15 QAG15:QAK15 PQK15:PQO15 PGO15:PGS15 OWS15:OWW15 OMW15:ONA15 ODA15:ODE15 NTE15:NTI15 NJI15:NJM15 MZM15:MZQ15 MPQ15:MPU15 MFU15:MFY15 LVY15:LWC15 LMC15:LMG15 LCG15:LCK15 KSK15:KSO15 KIO15:KIS15 JYS15:JYW15 JOW15:JPA15 JFA15:JFE15 IVE15:IVI15 ILI15:ILM15 IBM15:IBQ15 HRQ15:HRU15 HHU15:HHY15 GXY15:GYC15 GOC15:GOG15 GEG15:GEK15 FUK15:FUO15 FKO15:FKS15 FAS15:FAW15 EQW15:ERA15 EHA15:EHE15 DXE15:DXI15 DNI15:DNM15 DDM15:DDQ15 CTQ15:CTU15 CJU15:CJY15 BZY15:CAC15 BQC15:BQG15 BGG15:BGK15 AWK15:AWO15 AMO15:AMS15 ACS15:ACW15 SW15:TA15">
      <formula1>#REF!</formula1>
    </dataValidation>
    <dataValidation type="list" allowBlank="1" showInputMessage="1" showErrorMessage="1" sqref="E15:I15">
      <formula1>"千円,百万円"</formula1>
    </dataValidation>
    <dataValidation type="list" allowBlank="1" showInputMessage="1" showErrorMessage="1" sqref="F17">
      <formula1>"2015,2016,2017,2018,2019,2020,2021,2022,2023,2024,2025,2026,2027,2028,2029,2030,2031,2032,2033,2034,2035"</formula1>
    </dataValidation>
    <dataValidation imeMode="hiragana" allowBlank="1" showInputMessage="1" showErrorMessage="1" sqref="E9:I9 E11:I11"/>
  </dataValidation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L53"/>
  <sheetViews>
    <sheetView showGridLines="0" showRowColHeaders="0" zoomScale="80" zoomScaleNormal="80" workbookViewId="0">
      <selection activeCell="E12" sqref="E12"/>
    </sheetView>
  </sheetViews>
  <sheetFormatPr defaultRowHeight="12"/>
  <cols>
    <col min="1" max="1" width="4.7109375" customWidth="1"/>
    <col min="2" max="2" width="8.7109375" customWidth="1"/>
    <col min="3" max="3" width="14.7109375" customWidth="1"/>
    <col min="4" max="4" width="8.7109375" customWidth="1"/>
    <col min="5" max="12" width="13.28515625" customWidth="1"/>
  </cols>
  <sheetData>
    <row r="2" spans="1:12" ht="14.25">
      <c r="A2" s="533"/>
      <c r="B2" s="533"/>
      <c r="C2" s="533"/>
      <c r="D2" s="533"/>
      <c r="E2" s="533"/>
      <c r="F2" s="533"/>
      <c r="G2" s="533"/>
      <c r="H2" s="533"/>
      <c r="I2" s="533"/>
      <c r="J2" s="533"/>
      <c r="K2" s="533"/>
      <c r="L2" s="533"/>
    </row>
    <row r="3" spans="1:12" ht="15.75" customHeight="1">
      <c r="A3" s="1064" t="s">
        <v>0</v>
      </c>
      <c r="B3" s="1064"/>
      <c r="C3" s="1064"/>
      <c r="D3" s="1081">
        <f>基本項目入力!E9</f>
        <v>0</v>
      </c>
      <c r="E3" s="1081"/>
      <c r="F3" s="1081"/>
      <c r="G3" s="534"/>
      <c r="H3" s="534"/>
      <c r="I3" s="534"/>
      <c r="J3" s="796" t="s">
        <v>208</v>
      </c>
      <c r="K3" s="1069">
        <f>基本項目入力!E13</f>
        <v>0</v>
      </c>
      <c r="L3" s="1069"/>
    </row>
    <row r="4" spans="1:12" ht="15.75" customHeight="1">
      <c r="A4" s="1064" t="s">
        <v>2</v>
      </c>
      <c r="B4" s="1064"/>
      <c r="C4" s="1064"/>
      <c r="D4" s="1081">
        <f>基本項目入力!E11</f>
        <v>0</v>
      </c>
      <c r="E4" s="1081"/>
      <c r="F4" s="1081"/>
      <c r="G4" s="534"/>
      <c r="H4" s="534"/>
      <c r="I4" s="798"/>
      <c r="J4" s="797"/>
      <c r="K4" s="534"/>
      <c r="L4" s="534"/>
    </row>
    <row r="5" spans="1:12" ht="15.75" customHeight="1">
      <c r="A5" s="787"/>
      <c r="B5" s="787"/>
      <c r="C5" s="787"/>
      <c r="D5" s="801"/>
      <c r="E5" s="801"/>
      <c r="F5" s="801"/>
      <c r="G5" s="534"/>
      <c r="H5" s="534"/>
      <c r="I5" s="798"/>
      <c r="J5" s="797"/>
      <c r="K5" s="534"/>
      <c r="L5" s="534"/>
    </row>
    <row r="6" spans="1:12" ht="15.75" customHeight="1">
      <c r="A6" s="1070" t="s">
        <v>312</v>
      </c>
      <c r="B6" s="1070"/>
      <c r="C6" s="1070"/>
      <c r="D6" s="1070"/>
      <c r="E6" s="1070"/>
      <c r="F6" s="1070"/>
      <c r="G6" s="1070"/>
      <c r="H6" s="1070"/>
      <c r="I6" s="1070"/>
      <c r="J6" s="1070"/>
      <c r="K6" s="1070"/>
      <c r="L6" s="1070"/>
    </row>
    <row r="7" spans="1:12" ht="15.75" customHeight="1">
      <c r="A7" s="1070"/>
      <c r="B7" s="1070"/>
      <c r="C7" s="1070"/>
      <c r="D7" s="1070"/>
      <c r="E7" s="1070"/>
      <c r="F7" s="1070"/>
      <c r="G7" s="1070"/>
      <c r="H7" s="1070"/>
      <c r="I7" s="1070"/>
      <c r="J7" s="1070"/>
      <c r="K7" s="1070"/>
      <c r="L7" s="1070"/>
    </row>
    <row r="8" spans="1:12" ht="15.75" customHeight="1">
      <c r="A8" s="427"/>
      <c r="B8" s="427"/>
      <c r="C8" s="427"/>
      <c r="D8" s="607"/>
      <c r="E8" s="607"/>
      <c r="F8" s="607"/>
      <c r="G8" s="534"/>
      <c r="H8" s="534"/>
      <c r="I8" s="536"/>
      <c r="J8" s="535"/>
      <c r="K8" s="534"/>
      <c r="L8" s="534"/>
    </row>
    <row r="9" spans="1:12" ht="21" customHeight="1">
      <c r="A9" s="537" t="s">
        <v>229</v>
      </c>
      <c r="B9" s="608"/>
      <c r="C9" s="608"/>
      <c r="D9" s="608"/>
      <c r="E9" s="608"/>
      <c r="F9" s="608"/>
      <c r="G9" s="609"/>
      <c r="H9" s="609"/>
      <c r="I9" s="609"/>
      <c r="J9" s="609"/>
      <c r="K9" s="813" t="s">
        <v>129</v>
      </c>
      <c r="L9" s="814">
        <f>基本項目入力!E15</f>
        <v>0</v>
      </c>
    </row>
    <row r="10" spans="1:12" ht="24.95" customHeight="1">
      <c r="A10" s="540"/>
      <c r="B10" s="541"/>
      <c r="C10" s="541"/>
      <c r="D10" s="610"/>
      <c r="E10" s="96" t="str">
        <f>基本項目入力!$F$17-2&amp;"/"&amp;基本項目入力!$H$17&amp;"期"</f>
        <v>-2/期</v>
      </c>
      <c r="F10" s="96" t="str">
        <f>基本項目入力!$F$17-1&amp;"/"&amp;基本項目入力!$H$17&amp;"期"</f>
        <v>-1/期</v>
      </c>
      <c r="G10" s="96" t="str">
        <f>基本項目入力!$F$17&amp;"/"&amp;基本項目入力!$H$17&amp;"期"</f>
        <v>/期</v>
      </c>
      <c r="H10" s="97" t="str">
        <f>基本項目入力!$F$17+1&amp;"/"&amp;基本項目入力!$H$17&amp;"期"</f>
        <v>1/期</v>
      </c>
      <c r="I10" s="349" t="str">
        <f>基本項目入力!$F$17+2&amp;"/"&amp;基本項目入力!$H$17&amp;"期"</f>
        <v>2/期</v>
      </c>
      <c r="J10" s="95" t="str">
        <f>基本項目入力!$F$17+3&amp;"/"&amp;基本項目入力!$H$17&amp;"期"</f>
        <v>3/期</v>
      </c>
      <c r="K10" s="96" t="str">
        <f>基本項目入力!$F$17+4&amp;"/"&amp;基本項目入力!$H$17&amp;"期"</f>
        <v>4/期</v>
      </c>
      <c r="L10" s="95" t="str">
        <f>基本項目入力!$F$17+5&amp;"/"&amp;基本項目入力!$H$17&amp;"期"</f>
        <v>5/期</v>
      </c>
    </row>
    <row r="11" spans="1:12" ht="24.95" customHeight="1" thickBot="1">
      <c r="A11" s="545"/>
      <c r="B11" s="546"/>
      <c r="C11" s="546"/>
      <c r="D11" s="611"/>
      <c r="E11" s="612" t="s">
        <v>4</v>
      </c>
      <c r="F11" s="547" t="s">
        <v>4</v>
      </c>
      <c r="G11" s="612" t="s">
        <v>4</v>
      </c>
      <c r="H11" s="548" t="s">
        <v>136</v>
      </c>
      <c r="I11" s="549" t="s">
        <v>140</v>
      </c>
      <c r="J11" s="549" t="s">
        <v>141</v>
      </c>
      <c r="K11" s="549" t="s">
        <v>142</v>
      </c>
      <c r="L11" s="549" t="s">
        <v>143</v>
      </c>
    </row>
    <row r="12" spans="1:12" ht="24.95" customHeight="1" thickTop="1">
      <c r="A12" s="1083"/>
      <c r="B12" s="1087" t="s">
        <v>165</v>
      </c>
      <c r="C12" s="1088"/>
      <c r="D12" s="1089"/>
      <c r="E12" s="613"/>
      <c r="F12" s="613"/>
      <c r="G12" s="613"/>
      <c r="H12" s="614"/>
      <c r="I12" s="615"/>
      <c r="J12" s="615"/>
      <c r="K12" s="615"/>
      <c r="L12" s="615"/>
    </row>
    <row r="13" spans="1:12" ht="24.95" customHeight="1">
      <c r="A13" s="1065"/>
      <c r="B13" s="1075" t="s">
        <v>145</v>
      </c>
      <c r="C13" s="1076"/>
      <c r="D13" s="1077"/>
      <c r="E13" s="616"/>
      <c r="F13" s="616"/>
      <c r="G13" s="616"/>
      <c r="H13" s="617"/>
      <c r="I13" s="618"/>
      <c r="J13" s="618"/>
      <c r="K13" s="618"/>
      <c r="L13" s="618"/>
    </row>
    <row r="14" spans="1:12" ht="24.95" customHeight="1">
      <c r="A14" s="1065"/>
      <c r="B14" s="1075" t="s">
        <v>217</v>
      </c>
      <c r="C14" s="1076"/>
      <c r="D14" s="1077"/>
      <c r="E14" s="616"/>
      <c r="F14" s="616"/>
      <c r="G14" s="616"/>
      <c r="H14" s="617"/>
      <c r="I14" s="618"/>
      <c r="J14" s="618"/>
      <c r="K14" s="618"/>
      <c r="L14" s="618"/>
    </row>
    <row r="15" spans="1:12" ht="24.95" customHeight="1">
      <c r="A15" s="1065"/>
      <c r="B15" s="1075" t="s">
        <v>146</v>
      </c>
      <c r="C15" s="1076"/>
      <c r="D15" s="1077"/>
      <c r="E15" s="616"/>
      <c r="F15" s="616"/>
      <c r="G15" s="616"/>
      <c r="H15" s="617"/>
      <c r="I15" s="618"/>
      <c r="J15" s="618"/>
      <c r="K15" s="618"/>
      <c r="L15" s="618"/>
    </row>
    <row r="16" spans="1:12" ht="24.95" customHeight="1">
      <c r="A16" s="1065"/>
      <c r="B16" s="1075" t="s">
        <v>218</v>
      </c>
      <c r="C16" s="1076"/>
      <c r="D16" s="1077"/>
      <c r="E16" s="616"/>
      <c r="F16" s="616"/>
      <c r="G16" s="616"/>
      <c r="H16" s="617"/>
      <c r="I16" s="618"/>
      <c r="J16" s="618"/>
      <c r="K16" s="618"/>
      <c r="L16" s="618"/>
    </row>
    <row r="17" spans="1:12" ht="24.95" customHeight="1">
      <c r="A17" s="1065"/>
      <c r="B17" s="1075" t="s">
        <v>166</v>
      </c>
      <c r="C17" s="1076"/>
      <c r="D17" s="1077"/>
      <c r="E17" s="616"/>
      <c r="F17" s="616"/>
      <c r="G17" s="616"/>
      <c r="H17" s="617"/>
      <c r="I17" s="618"/>
      <c r="J17" s="618"/>
      <c r="K17" s="618"/>
      <c r="L17" s="618"/>
    </row>
    <row r="18" spans="1:12" ht="24.95" customHeight="1">
      <c r="A18" s="1065"/>
      <c r="B18" s="1075" t="s">
        <v>167</v>
      </c>
      <c r="C18" s="1076"/>
      <c r="D18" s="1077"/>
      <c r="E18" s="616"/>
      <c r="F18" s="616"/>
      <c r="G18" s="616"/>
      <c r="H18" s="617"/>
      <c r="I18" s="618"/>
      <c r="J18" s="618"/>
      <c r="K18" s="618"/>
      <c r="L18" s="618"/>
    </row>
    <row r="19" spans="1:12" ht="24.95" customHeight="1">
      <c r="A19" s="1065"/>
      <c r="B19" s="1075" t="s">
        <v>238</v>
      </c>
      <c r="C19" s="1076"/>
      <c r="D19" s="1077"/>
      <c r="E19" s="616"/>
      <c r="F19" s="616"/>
      <c r="G19" s="616"/>
      <c r="H19" s="617"/>
      <c r="I19" s="618"/>
      <c r="J19" s="618"/>
      <c r="K19" s="618"/>
      <c r="L19" s="618"/>
    </row>
    <row r="20" spans="1:12" ht="24.95" customHeight="1">
      <c r="A20" s="1065"/>
      <c r="B20" s="1084" t="s">
        <v>219</v>
      </c>
      <c r="C20" s="1085"/>
      <c r="D20" s="1086"/>
      <c r="E20" s="619"/>
      <c r="F20" s="619"/>
      <c r="G20" s="619"/>
      <c r="H20" s="620"/>
      <c r="I20" s="621"/>
      <c r="J20" s="621"/>
      <c r="K20" s="621"/>
      <c r="L20" s="621"/>
    </row>
    <row r="21" spans="1:12" ht="24.95" customHeight="1">
      <c r="A21" s="1056" t="s">
        <v>144</v>
      </c>
      <c r="B21" s="1057"/>
      <c r="C21" s="1057"/>
      <c r="D21" s="1082"/>
      <c r="E21" s="622">
        <f t="shared" ref="E21:L21" si="0">SUM(E12:E20)</f>
        <v>0</v>
      </c>
      <c r="F21" s="623">
        <f t="shared" si="0"/>
        <v>0</v>
      </c>
      <c r="G21" s="624">
        <f t="shared" si="0"/>
        <v>0</v>
      </c>
      <c r="H21" s="625">
        <f t="shared" si="0"/>
        <v>0</v>
      </c>
      <c r="I21" s="626">
        <f t="shared" si="0"/>
        <v>0</v>
      </c>
      <c r="J21" s="626">
        <f t="shared" si="0"/>
        <v>0</v>
      </c>
      <c r="K21" s="626">
        <f t="shared" si="0"/>
        <v>0</v>
      </c>
      <c r="L21" s="626">
        <f t="shared" si="0"/>
        <v>0</v>
      </c>
    </row>
    <row r="22" spans="1:12" ht="24.95" customHeight="1">
      <c r="A22" s="1090"/>
      <c r="B22" s="1105" t="s">
        <v>148</v>
      </c>
      <c r="C22" s="1106"/>
      <c r="D22" s="1107"/>
      <c r="E22" s="613"/>
      <c r="F22" s="613"/>
      <c r="G22" s="613"/>
      <c r="H22" s="614"/>
      <c r="I22" s="615"/>
      <c r="J22" s="615"/>
      <c r="K22" s="615"/>
      <c r="L22" s="615"/>
    </row>
    <row r="23" spans="1:12" ht="24.95" customHeight="1">
      <c r="A23" s="1065"/>
      <c r="B23" s="1075" t="s">
        <v>149</v>
      </c>
      <c r="C23" s="1076"/>
      <c r="D23" s="1077"/>
      <c r="E23" s="616"/>
      <c r="F23" s="616"/>
      <c r="G23" s="616"/>
      <c r="H23" s="617"/>
      <c r="I23" s="618"/>
      <c r="J23" s="618"/>
      <c r="K23" s="618"/>
      <c r="L23" s="618"/>
    </row>
    <row r="24" spans="1:12" ht="24.95" customHeight="1">
      <c r="A24" s="1065"/>
      <c r="B24" s="1075" t="s">
        <v>150</v>
      </c>
      <c r="C24" s="1076"/>
      <c r="D24" s="1077"/>
      <c r="E24" s="616"/>
      <c r="F24" s="616"/>
      <c r="G24" s="616"/>
      <c r="H24" s="617"/>
      <c r="I24" s="618"/>
      <c r="J24" s="618"/>
      <c r="K24" s="618"/>
      <c r="L24" s="618"/>
    </row>
    <row r="25" spans="1:12" ht="24.95" customHeight="1">
      <c r="A25" s="1065"/>
      <c r="B25" s="1075" t="s">
        <v>239</v>
      </c>
      <c r="C25" s="1076"/>
      <c r="D25" s="1077"/>
      <c r="E25" s="627"/>
      <c r="F25" s="627"/>
      <c r="G25" s="627"/>
      <c r="H25" s="628"/>
      <c r="I25" s="629"/>
      <c r="J25" s="629"/>
      <c r="K25" s="629"/>
      <c r="L25" s="629"/>
    </row>
    <row r="26" spans="1:12" ht="24.95" customHeight="1">
      <c r="A26" s="1065"/>
      <c r="B26" s="1075" t="s">
        <v>209</v>
      </c>
      <c r="C26" s="1076"/>
      <c r="D26" s="1077"/>
      <c r="E26" s="627"/>
      <c r="F26" s="627"/>
      <c r="G26" s="627"/>
      <c r="H26" s="628"/>
      <c r="I26" s="629"/>
      <c r="J26" s="629"/>
      <c r="K26" s="629"/>
      <c r="L26" s="629"/>
    </row>
    <row r="27" spans="1:12" ht="24.95" customHeight="1">
      <c r="A27" s="1065"/>
      <c r="B27" s="1084" t="s">
        <v>220</v>
      </c>
      <c r="C27" s="1085"/>
      <c r="D27" s="1086"/>
      <c r="E27" s="627"/>
      <c r="F27" s="627"/>
      <c r="G27" s="627"/>
      <c r="H27" s="628"/>
      <c r="I27" s="629"/>
      <c r="J27" s="629"/>
      <c r="K27" s="629"/>
      <c r="L27" s="629"/>
    </row>
    <row r="28" spans="1:12" ht="24.95" customHeight="1">
      <c r="A28" s="1056" t="s">
        <v>147</v>
      </c>
      <c r="B28" s="1053"/>
      <c r="C28" s="1053"/>
      <c r="D28" s="1098"/>
      <c r="E28" s="630">
        <f t="shared" ref="E28:L28" si="1">SUM(E22:E27)</f>
        <v>0</v>
      </c>
      <c r="F28" s="631">
        <f t="shared" si="1"/>
        <v>0</v>
      </c>
      <c r="G28" s="632">
        <f t="shared" si="1"/>
        <v>0</v>
      </c>
      <c r="H28" s="633">
        <f t="shared" si="1"/>
        <v>0</v>
      </c>
      <c r="I28" s="634">
        <f t="shared" si="1"/>
        <v>0</v>
      </c>
      <c r="J28" s="634">
        <f t="shared" si="1"/>
        <v>0</v>
      </c>
      <c r="K28" s="634">
        <f t="shared" si="1"/>
        <v>0</v>
      </c>
      <c r="L28" s="634">
        <f t="shared" si="1"/>
        <v>0</v>
      </c>
    </row>
    <row r="29" spans="1:12" ht="24.95" customHeight="1">
      <c r="A29" s="1091" t="s">
        <v>210</v>
      </c>
      <c r="B29" s="1092"/>
      <c r="C29" s="1092"/>
      <c r="D29" s="1093"/>
      <c r="E29" s="635">
        <v>0</v>
      </c>
      <c r="F29" s="636">
        <v>0</v>
      </c>
      <c r="G29" s="637">
        <v>0</v>
      </c>
      <c r="H29" s="638">
        <v>0</v>
      </c>
      <c r="I29" s="639">
        <v>0</v>
      </c>
      <c r="J29" s="639">
        <v>0</v>
      </c>
      <c r="K29" s="639">
        <v>0</v>
      </c>
      <c r="L29" s="639">
        <v>0</v>
      </c>
    </row>
    <row r="30" spans="1:12" ht="24.95" customHeight="1" thickBot="1">
      <c r="A30" s="1102" t="s">
        <v>151</v>
      </c>
      <c r="B30" s="1103"/>
      <c r="C30" s="1103"/>
      <c r="D30" s="1104"/>
      <c r="E30" s="640">
        <f t="shared" ref="E30:L30" si="2">E21+E28+E29</f>
        <v>0</v>
      </c>
      <c r="F30" s="641">
        <f t="shared" si="2"/>
        <v>0</v>
      </c>
      <c r="G30" s="642">
        <f t="shared" si="2"/>
        <v>0</v>
      </c>
      <c r="H30" s="643">
        <f t="shared" si="2"/>
        <v>0</v>
      </c>
      <c r="I30" s="644">
        <f t="shared" si="2"/>
        <v>0</v>
      </c>
      <c r="J30" s="644">
        <f t="shared" si="2"/>
        <v>0</v>
      </c>
      <c r="K30" s="644">
        <f t="shared" si="2"/>
        <v>0</v>
      </c>
      <c r="L30" s="644">
        <f t="shared" si="2"/>
        <v>0</v>
      </c>
    </row>
    <row r="31" spans="1:12" ht="24.95" customHeight="1" thickTop="1">
      <c r="A31" s="1065"/>
      <c r="B31" s="1099" t="s">
        <v>221</v>
      </c>
      <c r="C31" s="1100"/>
      <c r="D31" s="1101"/>
      <c r="E31" s="645"/>
      <c r="F31" s="645"/>
      <c r="G31" s="645"/>
      <c r="H31" s="646"/>
      <c r="I31" s="647"/>
      <c r="J31" s="647"/>
      <c r="K31" s="647"/>
      <c r="L31" s="647"/>
    </row>
    <row r="32" spans="1:12" ht="24.95" customHeight="1">
      <c r="A32" s="1065"/>
      <c r="B32" s="1075" t="s">
        <v>153</v>
      </c>
      <c r="C32" s="1076"/>
      <c r="D32" s="1077"/>
      <c r="E32" s="648">
        <f>入力シート№3!D48</f>
        <v>0</v>
      </c>
      <c r="F32" s="648">
        <f>入力シート№3!E48</f>
        <v>0</v>
      </c>
      <c r="G32" s="648">
        <f>入力シート№3!F48</f>
        <v>0</v>
      </c>
      <c r="H32" s="649">
        <f>入力シート№3!H48</f>
        <v>0</v>
      </c>
      <c r="I32" s="650">
        <f>入力シート№3!I48</f>
        <v>0</v>
      </c>
      <c r="J32" s="650">
        <f>入力シート№3!J48</f>
        <v>0</v>
      </c>
      <c r="K32" s="650">
        <f>入力シート№3!K48</f>
        <v>0</v>
      </c>
      <c r="L32" s="650">
        <f>入力シート№3!L48</f>
        <v>0</v>
      </c>
    </row>
    <row r="33" spans="1:12" ht="24.95" customHeight="1">
      <c r="A33" s="1065"/>
      <c r="B33" s="1075" t="s">
        <v>222</v>
      </c>
      <c r="C33" s="1076"/>
      <c r="D33" s="1077"/>
      <c r="E33" s="616"/>
      <c r="F33" s="616"/>
      <c r="G33" s="616"/>
      <c r="H33" s="617"/>
      <c r="I33" s="618"/>
      <c r="J33" s="618"/>
      <c r="K33" s="618"/>
      <c r="L33" s="618"/>
    </row>
    <row r="34" spans="1:12" ht="24.95" customHeight="1">
      <c r="A34" s="1065"/>
      <c r="B34" s="1075" t="s">
        <v>226</v>
      </c>
      <c r="C34" s="1076"/>
      <c r="D34" s="1077"/>
      <c r="E34" s="616"/>
      <c r="F34" s="616"/>
      <c r="G34" s="651"/>
      <c r="H34" s="617"/>
      <c r="I34" s="618"/>
      <c r="J34" s="618"/>
      <c r="K34" s="618"/>
      <c r="L34" s="618"/>
    </row>
    <row r="35" spans="1:12" ht="24.95" customHeight="1">
      <c r="A35" s="1065"/>
      <c r="B35" s="1075" t="s">
        <v>168</v>
      </c>
      <c r="C35" s="1076"/>
      <c r="D35" s="1077"/>
      <c r="E35" s="616"/>
      <c r="F35" s="616"/>
      <c r="G35" s="651"/>
      <c r="H35" s="617"/>
      <c r="I35" s="618"/>
      <c r="J35" s="618"/>
      <c r="K35" s="618"/>
      <c r="L35" s="618"/>
    </row>
    <row r="36" spans="1:12" ht="24.95" customHeight="1">
      <c r="A36" s="1065"/>
      <c r="B36" s="1075" t="s">
        <v>227</v>
      </c>
      <c r="C36" s="1076"/>
      <c r="D36" s="1077"/>
      <c r="E36" s="616"/>
      <c r="F36" s="616"/>
      <c r="G36" s="651"/>
      <c r="H36" s="617"/>
      <c r="I36" s="618"/>
      <c r="J36" s="618"/>
      <c r="K36" s="618"/>
      <c r="L36" s="618"/>
    </row>
    <row r="37" spans="1:12" ht="24.95" customHeight="1">
      <c r="A37" s="1065"/>
      <c r="B37" s="1084" t="s">
        <v>223</v>
      </c>
      <c r="C37" s="1085"/>
      <c r="D37" s="1086"/>
      <c r="E37" s="619"/>
      <c r="F37" s="619"/>
      <c r="G37" s="652"/>
      <c r="H37" s="620"/>
      <c r="I37" s="621"/>
      <c r="J37" s="621"/>
      <c r="K37" s="621"/>
      <c r="L37" s="621"/>
    </row>
    <row r="38" spans="1:12" ht="24.95" customHeight="1">
      <c r="A38" s="1097" t="s">
        <v>152</v>
      </c>
      <c r="B38" s="1092"/>
      <c r="C38" s="1092"/>
      <c r="D38" s="1093"/>
      <c r="E38" s="653">
        <f>SUM(E31:E37)</f>
        <v>0</v>
      </c>
      <c r="F38" s="623">
        <f>SUM(F31:F37)</f>
        <v>0</v>
      </c>
      <c r="G38" s="624">
        <f t="shared" ref="G38:L38" si="3">SUM(G31:G37)</f>
        <v>0</v>
      </c>
      <c r="H38" s="654">
        <f t="shared" si="3"/>
        <v>0</v>
      </c>
      <c r="I38" s="655">
        <f t="shared" si="3"/>
        <v>0</v>
      </c>
      <c r="J38" s="655">
        <f t="shared" si="3"/>
        <v>0</v>
      </c>
      <c r="K38" s="655">
        <f t="shared" si="3"/>
        <v>0</v>
      </c>
      <c r="L38" s="655">
        <f t="shared" si="3"/>
        <v>0</v>
      </c>
    </row>
    <row r="39" spans="1:12" ht="24.95" customHeight="1">
      <c r="A39" s="1090"/>
      <c r="B39" s="1094" t="s">
        <v>155</v>
      </c>
      <c r="C39" s="1095"/>
      <c r="D39" s="1096"/>
      <c r="E39" s="656">
        <f>入力シート№3!D51</f>
        <v>0</v>
      </c>
      <c r="F39" s="656">
        <f>入力シート№3!E51</f>
        <v>0</v>
      </c>
      <c r="G39" s="656">
        <f>入力シート№3!F51</f>
        <v>0</v>
      </c>
      <c r="H39" s="657">
        <f>入力シート№3!H51</f>
        <v>0</v>
      </c>
      <c r="I39" s="658">
        <f>入力シート№3!I51</f>
        <v>0</v>
      </c>
      <c r="J39" s="658">
        <f>入力シート№3!J51</f>
        <v>0</v>
      </c>
      <c r="K39" s="658">
        <f>入力シート№3!K51</f>
        <v>0</v>
      </c>
      <c r="L39" s="658">
        <f>入力シート№3!L51</f>
        <v>0</v>
      </c>
    </row>
    <row r="40" spans="1:12" ht="24.95" customHeight="1">
      <c r="A40" s="1065"/>
      <c r="B40" s="1075" t="s">
        <v>156</v>
      </c>
      <c r="C40" s="1076"/>
      <c r="D40" s="1077"/>
      <c r="E40" s="616"/>
      <c r="F40" s="616"/>
      <c r="G40" s="616"/>
      <c r="H40" s="617"/>
      <c r="I40" s="618"/>
      <c r="J40" s="618"/>
      <c r="K40" s="618"/>
      <c r="L40" s="618"/>
    </row>
    <row r="41" spans="1:12" ht="24.95" customHeight="1">
      <c r="A41" s="1065"/>
      <c r="B41" s="1075" t="s">
        <v>224</v>
      </c>
      <c r="C41" s="1076"/>
      <c r="D41" s="1077"/>
      <c r="E41" s="616"/>
      <c r="F41" s="616"/>
      <c r="G41" s="616"/>
      <c r="H41" s="617"/>
      <c r="I41" s="618"/>
      <c r="J41" s="618"/>
      <c r="K41" s="618"/>
      <c r="L41" s="618"/>
    </row>
    <row r="42" spans="1:12" ht="24.95" customHeight="1">
      <c r="A42" s="1065"/>
      <c r="B42" s="1084" t="s">
        <v>225</v>
      </c>
      <c r="C42" s="1085"/>
      <c r="D42" s="1086"/>
      <c r="E42" s="616"/>
      <c r="F42" s="616"/>
      <c r="G42" s="616"/>
      <c r="H42" s="617"/>
      <c r="I42" s="618"/>
      <c r="J42" s="618"/>
      <c r="K42" s="618"/>
      <c r="L42" s="618"/>
    </row>
    <row r="43" spans="1:12" ht="24.95" customHeight="1">
      <c r="A43" s="1056" t="s">
        <v>154</v>
      </c>
      <c r="B43" s="1053"/>
      <c r="C43" s="1053"/>
      <c r="D43" s="1098"/>
      <c r="E43" s="630">
        <f>SUM(E39:E42)</f>
        <v>0</v>
      </c>
      <c r="F43" s="631">
        <f>SUM(F39:F42)</f>
        <v>0</v>
      </c>
      <c r="G43" s="632">
        <f t="shared" ref="G43:L43" si="4">SUM(G39:G42)</f>
        <v>0</v>
      </c>
      <c r="H43" s="633">
        <f t="shared" si="4"/>
        <v>0</v>
      </c>
      <c r="I43" s="634">
        <f t="shared" si="4"/>
        <v>0</v>
      </c>
      <c r="J43" s="634">
        <f t="shared" si="4"/>
        <v>0</v>
      </c>
      <c r="K43" s="634">
        <f t="shared" si="4"/>
        <v>0</v>
      </c>
      <c r="L43" s="634">
        <f t="shared" si="4"/>
        <v>0</v>
      </c>
    </row>
    <row r="44" spans="1:12" ht="24.95" customHeight="1">
      <c r="A44" s="1091" t="s">
        <v>157</v>
      </c>
      <c r="B44" s="1092"/>
      <c r="C44" s="1092"/>
      <c r="D44" s="1093"/>
      <c r="E44" s="659">
        <f>E38+E43</f>
        <v>0</v>
      </c>
      <c r="F44" s="631">
        <f>F38+F43</f>
        <v>0</v>
      </c>
      <c r="G44" s="632">
        <f>G38+G43</f>
        <v>0</v>
      </c>
      <c r="H44" s="633">
        <f t="shared" ref="H44:L44" si="5">H38+H43</f>
        <v>0</v>
      </c>
      <c r="I44" s="634">
        <f t="shared" si="5"/>
        <v>0</v>
      </c>
      <c r="J44" s="634">
        <f t="shared" si="5"/>
        <v>0</v>
      </c>
      <c r="K44" s="634">
        <f t="shared" si="5"/>
        <v>0</v>
      </c>
      <c r="L44" s="634">
        <f t="shared" si="5"/>
        <v>0</v>
      </c>
    </row>
    <row r="45" spans="1:12" ht="24.95" customHeight="1">
      <c r="A45" s="1090"/>
      <c r="B45" s="1111" t="s">
        <v>158</v>
      </c>
      <c r="C45" s="1112"/>
      <c r="D45" s="1113"/>
      <c r="E45" s="616"/>
      <c r="F45" s="616"/>
      <c r="G45" s="616"/>
      <c r="H45" s="617"/>
      <c r="I45" s="618"/>
      <c r="J45" s="618"/>
      <c r="K45" s="618"/>
      <c r="L45" s="618"/>
    </row>
    <row r="46" spans="1:12" ht="24.95" customHeight="1">
      <c r="A46" s="1065"/>
      <c r="B46" s="1078" t="s">
        <v>159</v>
      </c>
      <c r="C46" s="1079"/>
      <c r="D46" s="1080"/>
      <c r="E46" s="616"/>
      <c r="F46" s="616"/>
      <c r="G46" s="616"/>
      <c r="H46" s="617"/>
      <c r="I46" s="618"/>
      <c r="J46" s="618"/>
      <c r="K46" s="618"/>
      <c r="L46" s="618"/>
    </row>
    <row r="47" spans="1:12" ht="24.95" customHeight="1">
      <c r="A47" s="1065"/>
      <c r="B47" s="1078" t="s">
        <v>160</v>
      </c>
      <c r="C47" s="1079"/>
      <c r="D47" s="1080"/>
      <c r="E47" s="616"/>
      <c r="F47" s="616"/>
      <c r="G47" s="616"/>
      <c r="H47" s="617"/>
      <c r="I47" s="618"/>
      <c r="J47" s="618"/>
      <c r="K47" s="618"/>
      <c r="L47" s="618"/>
    </row>
    <row r="48" spans="1:12" ht="24.95" customHeight="1">
      <c r="A48" s="1065"/>
      <c r="B48" s="1078" t="s">
        <v>161</v>
      </c>
      <c r="C48" s="1079"/>
      <c r="D48" s="1080"/>
      <c r="E48" s="616"/>
      <c r="F48" s="616"/>
      <c r="G48" s="616"/>
      <c r="H48" s="617"/>
      <c r="I48" s="618"/>
      <c r="J48" s="618"/>
      <c r="K48" s="618"/>
      <c r="L48" s="618"/>
    </row>
    <row r="49" spans="1:12" ht="24.95" customHeight="1">
      <c r="A49" s="1065"/>
      <c r="B49" s="1078" t="s">
        <v>169</v>
      </c>
      <c r="C49" s="1079"/>
      <c r="D49" s="1080"/>
      <c r="E49" s="616"/>
      <c r="F49" s="616"/>
      <c r="G49" s="616"/>
      <c r="H49" s="617"/>
      <c r="I49" s="618"/>
      <c r="J49" s="618"/>
      <c r="K49" s="618"/>
      <c r="L49" s="618"/>
    </row>
    <row r="50" spans="1:12" ht="24.95" customHeight="1">
      <c r="A50" s="1065"/>
      <c r="B50" s="1078" t="s">
        <v>240</v>
      </c>
      <c r="C50" s="1079"/>
      <c r="D50" s="1080"/>
      <c r="E50" s="616"/>
      <c r="F50" s="616"/>
      <c r="G50" s="616"/>
      <c r="H50" s="617"/>
      <c r="I50" s="618"/>
      <c r="J50" s="618"/>
      <c r="K50" s="618"/>
      <c r="L50" s="618"/>
    </row>
    <row r="51" spans="1:12" ht="24.95" customHeight="1">
      <c r="A51" s="1065"/>
      <c r="B51" s="1108" t="s">
        <v>247</v>
      </c>
      <c r="C51" s="1109"/>
      <c r="D51" s="1110"/>
      <c r="E51" s="616"/>
      <c r="F51" s="616"/>
      <c r="G51" s="616"/>
      <c r="H51" s="617"/>
      <c r="I51" s="618"/>
      <c r="J51" s="618"/>
      <c r="K51" s="618"/>
      <c r="L51" s="618"/>
    </row>
    <row r="52" spans="1:12" ht="24.95" customHeight="1">
      <c r="A52" s="1097" t="s">
        <v>162</v>
      </c>
      <c r="B52" s="1092"/>
      <c r="C52" s="1092"/>
      <c r="D52" s="1093"/>
      <c r="E52" s="659">
        <f>SUM(E45:E51)</f>
        <v>0</v>
      </c>
      <c r="F52" s="631">
        <f t="shared" ref="F52:L52" si="6">SUM(F45:F51)</f>
        <v>0</v>
      </c>
      <c r="G52" s="632">
        <f t="shared" si="6"/>
        <v>0</v>
      </c>
      <c r="H52" s="633">
        <f t="shared" si="6"/>
        <v>0</v>
      </c>
      <c r="I52" s="634">
        <f t="shared" si="6"/>
        <v>0</v>
      </c>
      <c r="J52" s="634">
        <f t="shared" si="6"/>
        <v>0</v>
      </c>
      <c r="K52" s="634">
        <f t="shared" si="6"/>
        <v>0</v>
      </c>
      <c r="L52" s="634">
        <f t="shared" si="6"/>
        <v>0</v>
      </c>
    </row>
    <row r="53" spans="1:12" ht="24.95" customHeight="1">
      <c r="A53" s="1091" t="s">
        <v>163</v>
      </c>
      <c r="B53" s="1092"/>
      <c r="C53" s="1092"/>
      <c r="D53" s="1093"/>
      <c r="E53" s="659">
        <f>E44+E52</f>
        <v>0</v>
      </c>
      <c r="F53" s="631">
        <f t="shared" ref="F53:L53" si="7">F44+F52</f>
        <v>0</v>
      </c>
      <c r="G53" s="632">
        <f t="shared" si="7"/>
        <v>0</v>
      </c>
      <c r="H53" s="633">
        <f>H44+H52</f>
        <v>0</v>
      </c>
      <c r="I53" s="634">
        <f t="shared" si="7"/>
        <v>0</v>
      </c>
      <c r="J53" s="634">
        <f t="shared" si="7"/>
        <v>0</v>
      </c>
      <c r="K53" s="634">
        <f t="shared" si="7"/>
        <v>0</v>
      </c>
      <c r="L53" s="634">
        <f t="shared" si="7"/>
        <v>0</v>
      </c>
    </row>
  </sheetData>
  <sheetProtection sheet="1" objects="1" scenarios="1"/>
  <mergeCells count="53">
    <mergeCell ref="A53:D53"/>
    <mergeCell ref="B48:D48"/>
    <mergeCell ref="B51:D51"/>
    <mergeCell ref="B49:D49"/>
    <mergeCell ref="B50:D50"/>
    <mergeCell ref="A45:A51"/>
    <mergeCell ref="B45:D45"/>
    <mergeCell ref="B46:D46"/>
    <mergeCell ref="B26:D26"/>
    <mergeCell ref="B42:D42"/>
    <mergeCell ref="B33:D33"/>
    <mergeCell ref="A31:A37"/>
    <mergeCell ref="A52:D52"/>
    <mergeCell ref="A22:A27"/>
    <mergeCell ref="B23:D23"/>
    <mergeCell ref="B24:D24"/>
    <mergeCell ref="B27:D27"/>
    <mergeCell ref="B41:D41"/>
    <mergeCell ref="A29:D29"/>
    <mergeCell ref="B32:D32"/>
    <mergeCell ref="B40:D40"/>
    <mergeCell ref="D3:F3"/>
    <mergeCell ref="B12:D12"/>
    <mergeCell ref="A39:A42"/>
    <mergeCell ref="A44:D44"/>
    <mergeCell ref="B34:D34"/>
    <mergeCell ref="B37:D37"/>
    <mergeCell ref="B39:D39"/>
    <mergeCell ref="B36:D36"/>
    <mergeCell ref="A38:D38"/>
    <mergeCell ref="A43:D43"/>
    <mergeCell ref="B31:D31"/>
    <mergeCell ref="A30:D30"/>
    <mergeCell ref="B25:D25"/>
    <mergeCell ref="B22:D22"/>
    <mergeCell ref="B35:D35"/>
    <mergeCell ref="A28:D28"/>
    <mergeCell ref="K3:L3"/>
    <mergeCell ref="A6:L7"/>
    <mergeCell ref="B14:D14"/>
    <mergeCell ref="B47:D47"/>
    <mergeCell ref="D4:F4"/>
    <mergeCell ref="A21:D21"/>
    <mergeCell ref="B13:D13"/>
    <mergeCell ref="A12:A20"/>
    <mergeCell ref="B20:D20"/>
    <mergeCell ref="B16:D16"/>
    <mergeCell ref="B15:D15"/>
    <mergeCell ref="B17:D17"/>
    <mergeCell ref="B18:D18"/>
    <mergeCell ref="B19:D19"/>
    <mergeCell ref="A3:C3"/>
    <mergeCell ref="A4:C4"/>
  </mergeCells>
  <phoneticPr fontId="27"/>
  <pageMargins left="0.70866141732283472" right="0.31496062992125984" top="0.35433070866141736" bottom="0.35433070866141736" header="0.31496062992125984" footer="0.31496062992125984"/>
  <pageSetup paperSize="9" scale="6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2:M47"/>
  <sheetViews>
    <sheetView showGridLines="0" showRowColHeaders="0" zoomScale="80" zoomScaleNormal="80" zoomScaleSheetLayoutView="100" workbookViewId="0">
      <selection activeCell="N15" sqref="N15"/>
    </sheetView>
  </sheetViews>
  <sheetFormatPr defaultRowHeight="15"/>
  <cols>
    <col min="1" max="1" width="0.85546875" style="24" customWidth="1"/>
    <col min="2" max="2" width="4" style="24" customWidth="1"/>
    <col min="3" max="3" width="20.7109375" style="24" customWidth="1"/>
    <col min="4" max="4" width="7.5703125" style="24" customWidth="1"/>
    <col min="5" max="12" width="13.7109375" style="24" customWidth="1"/>
    <col min="13" max="251" width="9.140625" style="24"/>
    <col min="252" max="252" width="0.85546875" style="24" customWidth="1"/>
    <col min="253" max="253" width="4" style="24" customWidth="1"/>
    <col min="254" max="254" width="16.7109375" style="24" customWidth="1"/>
    <col min="255" max="255" width="7.5703125" style="24" customWidth="1"/>
    <col min="256" max="268" width="14.42578125" style="24" customWidth="1"/>
    <col min="269" max="507" width="9.140625" style="24"/>
    <col min="508" max="508" width="0.85546875" style="24" customWidth="1"/>
    <col min="509" max="509" width="4" style="24" customWidth="1"/>
    <col min="510" max="510" width="16.7109375" style="24" customWidth="1"/>
    <col min="511" max="511" width="7.5703125" style="24" customWidth="1"/>
    <col min="512" max="524" width="14.42578125" style="24" customWidth="1"/>
    <col min="525" max="763" width="9.140625" style="24"/>
    <col min="764" max="764" width="0.85546875" style="24" customWidth="1"/>
    <col min="765" max="765" width="4" style="24" customWidth="1"/>
    <col min="766" max="766" width="16.7109375" style="24" customWidth="1"/>
    <col min="767" max="767" width="7.5703125" style="24" customWidth="1"/>
    <col min="768" max="780" width="14.42578125" style="24" customWidth="1"/>
    <col min="781" max="1019" width="9.140625" style="24"/>
    <col min="1020" max="1020" width="0.85546875" style="24" customWidth="1"/>
    <col min="1021" max="1021" width="4" style="24" customWidth="1"/>
    <col min="1022" max="1022" width="16.7109375" style="24" customWidth="1"/>
    <col min="1023" max="1023" width="7.5703125" style="24" customWidth="1"/>
    <col min="1024" max="1036" width="14.42578125" style="24" customWidth="1"/>
    <col min="1037" max="1275" width="9.140625" style="24"/>
    <col min="1276" max="1276" width="0.85546875" style="24" customWidth="1"/>
    <col min="1277" max="1277" width="4" style="24" customWidth="1"/>
    <col min="1278" max="1278" width="16.7109375" style="24" customWidth="1"/>
    <col min="1279" max="1279" width="7.5703125" style="24" customWidth="1"/>
    <col min="1280" max="1292" width="14.42578125" style="24" customWidth="1"/>
    <col min="1293" max="1531" width="9.140625" style="24"/>
    <col min="1532" max="1532" width="0.85546875" style="24" customWidth="1"/>
    <col min="1533" max="1533" width="4" style="24" customWidth="1"/>
    <col min="1534" max="1534" width="16.7109375" style="24" customWidth="1"/>
    <col min="1535" max="1535" width="7.5703125" style="24" customWidth="1"/>
    <col min="1536" max="1548" width="14.42578125" style="24" customWidth="1"/>
    <col min="1549" max="1787" width="9.140625" style="24"/>
    <col min="1788" max="1788" width="0.85546875" style="24" customWidth="1"/>
    <col min="1789" max="1789" width="4" style="24" customWidth="1"/>
    <col min="1790" max="1790" width="16.7109375" style="24" customWidth="1"/>
    <col min="1791" max="1791" width="7.5703125" style="24" customWidth="1"/>
    <col min="1792" max="1804" width="14.42578125" style="24" customWidth="1"/>
    <col min="1805" max="2043" width="9.140625" style="24"/>
    <col min="2044" max="2044" width="0.85546875" style="24" customWidth="1"/>
    <col min="2045" max="2045" width="4" style="24" customWidth="1"/>
    <col min="2046" max="2046" width="16.7109375" style="24" customWidth="1"/>
    <col min="2047" max="2047" width="7.5703125" style="24" customWidth="1"/>
    <col min="2048" max="2060" width="14.42578125" style="24" customWidth="1"/>
    <col min="2061" max="2299" width="9.140625" style="24"/>
    <col min="2300" max="2300" width="0.85546875" style="24" customWidth="1"/>
    <col min="2301" max="2301" width="4" style="24" customWidth="1"/>
    <col min="2302" max="2302" width="16.7109375" style="24" customWidth="1"/>
    <col min="2303" max="2303" width="7.5703125" style="24" customWidth="1"/>
    <col min="2304" max="2316" width="14.42578125" style="24" customWidth="1"/>
    <col min="2317" max="2555" width="9.140625" style="24"/>
    <col min="2556" max="2556" width="0.85546875" style="24" customWidth="1"/>
    <col min="2557" max="2557" width="4" style="24" customWidth="1"/>
    <col min="2558" max="2558" width="16.7109375" style="24" customWidth="1"/>
    <col min="2559" max="2559" width="7.5703125" style="24" customWidth="1"/>
    <col min="2560" max="2572" width="14.42578125" style="24" customWidth="1"/>
    <col min="2573" max="2811" width="9.140625" style="24"/>
    <col min="2812" max="2812" width="0.85546875" style="24" customWidth="1"/>
    <col min="2813" max="2813" width="4" style="24" customWidth="1"/>
    <col min="2814" max="2814" width="16.7109375" style="24" customWidth="1"/>
    <col min="2815" max="2815" width="7.5703125" style="24" customWidth="1"/>
    <col min="2816" max="2828" width="14.42578125" style="24" customWidth="1"/>
    <col min="2829" max="3067" width="9.140625" style="24"/>
    <col min="3068" max="3068" width="0.85546875" style="24" customWidth="1"/>
    <col min="3069" max="3069" width="4" style="24" customWidth="1"/>
    <col min="3070" max="3070" width="16.7109375" style="24" customWidth="1"/>
    <col min="3071" max="3071" width="7.5703125" style="24" customWidth="1"/>
    <col min="3072" max="3084" width="14.42578125" style="24" customWidth="1"/>
    <col min="3085" max="3323" width="9.140625" style="24"/>
    <col min="3324" max="3324" width="0.85546875" style="24" customWidth="1"/>
    <col min="3325" max="3325" width="4" style="24" customWidth="1"/>
    <col min="3326" max="3326" width="16.7109375" style="24" customWidth="1"/>
    <col min="3327" max="3327" width="7.5703125" style="24" customWidth="1"/>
    <col min="3328" max="3340" width="14.42578125" style="24" customWidth="1"/>
    <col min="3341" max="3579" width="9.140625" style="24"/>
    <col min="3580" max="3580" width="0.85546875" style="24" customWidth="1"/>
    <col min="3581" max="3581" width="4" style="24" customWidth="1"/>
    <col min="3582" max="3582" width="16.7109375" style="24" customWidth="1"/>
    <col min="3583" max="3583" width="7.5703125" style="24" customWidth="1"/>
    <col min="3584" max="3596" width="14.42578125" style="24" customWidth="1"/>
    <col min="3597" max="3835" width="9.140625" style="24"/>
    <col min="3836" max="3836" width="0.85546875" style="24" customWidth="1"/>
    <col min="3837" max="3837" width="4" style="24" customWidth="1"/>
    <col min="3838" max="3838" width="16.7109375" style="24" customWidth="1"/>
    <col min="3839" max="3839" width="7.5703125" style="24" customWidth="1"/>
    <col min="3840" max="3852" width="14.42578125" style="24" customWidth="1"/>
    <col min="3853" max="4091" width="9.140625" style="24"/>
    <col min="4092" max="4092" width="0.85546875" style="24" customWidth="1"/>
    <col min="4093" max="4093" width="4" style="24" customWidth="1"/>
    <col min="4094" max="4094" width="16.7109375" style="24" customWidth="1"/>
    <col min="4095" max="4095" width="7.5703125" style="24" customWidth="1"/>
    <col min="4096" max="4108" width="14.42578125" style="24" customWidth="1"/>
    <col min="4109" max="4347" width="9.140625" style="24"/>
    <col min="4348" max="4348" width="0.85546875" style="24" customWidth="1"/>
    <col min="4349" max="4349" width="4" style="24" customWidth="1"/>
    <col min="4350" max="4350" width="16.7109375" style="24" customWidth="1"/>
    <col min="4351" max="4351" width="7.5703125" style="24" customWidth="1"/>
    <col min="4352" max="4364" width="14.42578125" style="24" customWidth="1"/>
    <col min="4365" max="4603" width="9.140625" style="24"/>
    <col min="4604" max="4604" width="0.85546875" style="24" customWidth="1"/>
    <col min="4605" max="4605" width="4" style="24" customWidth="1"/>
    <col min="4606" max="4606" width="16.7109375" style="24" customWidth="1"/>
    <col min="4607" max="4607" width="7.5703125" style="24" customWidth="1"/>
    <col min="4608" max="4620" width="14.42578125" style="24" customWidth="1"/>
    <col min="4621" max="4859" width="9.140625" style="24"/>
    <col min="4860" max="4860" width="0.85546875" style="24" customWidth="1"/>
    <col min="4861" max="4861" width="4" style="24" customWidth="1"/>
    <col min="4862" max="4862" width="16.7109375" style="24" customWidth="1"/>
    <col min="4863" max="4863" width="7.5703125" style="24" customWidth="1"/>
    <col min="4864" max="4876" width="14.42578125" style="24" customWidth="1"/>
    <col min="4877" max="5115" width="9.140625" style="24"/>
    <col min="5116" max="5116" width="0.85546875" style="24" customWidth="1"/>
    <col min="5117" max="5117" width="4" style="24" customWidth="1"/>
    <col min="5118" max="5118" width="16.7109375" style="24" customWidth="1"/>
    <col min="5119" max="5119" width="7.5703125" style="24" customWidth="1"/>
    <col min="5120" max="5132" width="14.42578125" style="24" customWidth="1"/>
    <col min="5133" max="5371" width="9.140625" style="24"/>
    <col min="5372" max="5372" width="0.85546875" style="24" customWidth="1"/>
    <col min="5373" max="5373" width="4" style="24" customWidth="1"/>
    <col min="5374" max="5374" width="16.7109375" style="24" customWidth="1"/>
    <col min="5375" max="5375" width="7.5703125" style="24" customWidth="1"/>
    <col min="5376" max="5388" width="14.42578125" style="24" customWidth="1"/>
    <col min="5389" max="5627" width="9.140625" style="24"/>
    <col min="5628" max="5628" width="0.85546875" style="24" customWidth="1"/>
    <col min="5629" max="5629" width="4" style="24" customWidth="1"/>
    <col min="5630" max="5630" width="16.7109375" style="24" customWidth="1"/>
    <col min="5631" max="5631" width="7.5703125" style="24" customWidth="1"/>
    <col min="5632" max="5644" width="14.42578125" style="24" customWidth="1"/>
    <col min="5645" max="5883" width="9.140625" style="24"/>
    <col min="5884" max="5884" width="0.85546875" style="24" customWidth="1"/>
    <col min="5885" max="5885" width="4" style="24" customWidth="1"/>
    <col min="5886" max="5886" width="16.7109375" style="24" customWidth="1"/>
    <col min="5887" max="5887" width="7.5703125" style="24" customWidth="1"/>
    <col min="5888" max="5900" width="14.42578125" style="24" customWidth="1"/>
    <col min="5901" max="6139" width="9.140625" style="24"/>
    <col min="6140" max="6140" width="0.85546875" style="24" customWidth="1"/>
    <col min="6141" max="6141" width="4" style="24" customWidth="1"/>
    <col min="6142" max="6142" width="16.7109375" style="24" customWidth="1"/>
    <col min="6143" max="6143" width="7.5703125" style="24" customWidth="1"/>
    <col min="6144" max="6156" width="14.42578125" style="24" customWidth="1"/>
    <col min="6157" max="6395" width="9.140625" style="24"/>
    <col min="6396" max="6396" width="0.85546875" style="24" customWidth="1"/>
    <col min="6397" max="6397" width="4" style="24" customWidth="1"/>
    <col min="6398" max="6398" width="16.7109375" style="24" customWidth="1"/>
    <col min="6399" max="6399" width="7.5703125" style="24" customWidth="1"/>
    <col min="6400" max="6412" width="14.42578125" style="24" customWidth="1"/>
    <col min="6413" max="6651" width="9.140625" style="24"/>
    <col min="6652" max="6652" width="0.85546875" style="24" customWidth="1"/>
    <col min="6653" max="6653" width="4" style="24" customWidth="1"/>
    <col min="6654" max="6654" width="16.7109375" style="24" customWidth="1"/>
    <col min="6655" max="6655" width="7.5703125" style="24" customWidth="1"/>
    <col min="6656" max="6668" width="14.42578125" style="24" customWidth="1"/>
    <col min="6669" max="6907" width="9.140625" style="24"/>
    <col min="6908" max="6908" width="0.85546875" style="24" customWidth="1"/>
    <col min="6909" max="6909" width="4" style="24" customWidth="1"/>
    <col min="6910" max="6910" width="16.7109375" style="24" customWidth="1"/>
    <col min="6911" max="6911" width="7.5703125" style="24" customWidth="1"/>
    <col min="6912" max="6924" width="14.42578125" style="24" customWidth="1"/>
    <col min="6925" max="7163" width="9.140625" style="24"/>
    <col min="7164" max="7164" width="0.85546875" style="24" customWidth="1"/>
    <col min="7165" max="7165" width="4" style="24" customWidth="1"/>
    <col min="7166" max="7166" width="16.7109375" style="24" customWidth="1"/>
    <col min="7167" max="7167" width="7.5703125" style="24" customWidth="1"/>
    <col min="7168" max="7180" width="14.42578125" style="24" customWidth="1"/>
    <col min="7181" max="7419" width="9.140625" style="24"/>
    <col min="7420" max="7420" width="0.85546875" style="24" customWidth="1"/>
    <col min="7421" max="7421" width="4" style="24" customWidth="1"/>
    <col min="7422" max="7422" width="16.7109375" style="24" customWidth="1"/>
    <col min="7423" max="7423" width="7.5703125" style="24" customWidth="1"/>
    <col min="7424" max="7436" width="14.42578125" style="24" customWidth="1"/>
    <col min="7437" max="7675" width="9.140625" style="24"/>
    <col min="7676" max="7676" width="0.85546875" style="24" customWidth="1"/>
    <col min="7677" max="7677" width="4" style="24" customWidth="1"/>
    <col min="7678" max="7678" width="16.7109375" style="24" customWidth="1"/>
    <col min="7679" max="7679" width="7.5703125" style="24" customWidth="1"/>
    <col min="7680" max="7692" width="14.42578125" style="24" customWidth="1"/>
    <col min="7693" max="7931" width="9.140625" style="24"/>
    <col min="7932" max="7932" width="0.85546875" style="24" customWidth="1"/>
    <col min="7933" max="7933" width="4" style="24" customWidth="1"/>
    <col min="7934" max="7934" width="16.7109375" style="24" customWidth="1"/>
    <col min="7935" max="7935" width="7.5703125" style="24" customWidth="1"/>
    <col min="7936" max="7948" width="14.42578125" style="24" customWidth="1"/>
    <col min="7949" max="8187" width="9.140625" style="24"/>
    <col min="8188" max="8188" width="0.85546875" style="24" customWidth="1"/>
    <col min="8189" max="8189" width="4" style="24" customWidth="1"/>
    <col min="8190" max="8190" width="16.7109375" style="24" customWidth="1"/>
    <col min="8191" max="8191" width="7.5703125" style="24" customWidth="1"/>
    <col min="8192" max="8204" width="14.42578125" style="24" customWidth="1"/>
    <col min="8205" max="8443" width="9.140625" style="24"/>
    <col min="8444" max="8444" width="0.85546875" style="24" customWidth="1"/>
    <col min="8445" max="8445" width="4" style="24" customWidth="1"/>
    <col min="8446" max="8446" width="16.7109375" style="24" customWidth="1"/>
    <col min="8447" max="8447" width="7.5703125" style="24" customWidth="1"/>
    <col min="8448" max="8460" width="14.42578125" style="24" customWidth="1"/>
    <col min="8461" max="8699" width="9.140625" style="24"/>
    <col min="8700" max="8700" width="0.85546875" style="24" customWidth="1"/>
    <col min="8701" max="8701" width="4" style="24" customWidth="1"/>
    <col min="8702" max="8702" width="16.7109375" style="24" customWidth="1"/>
    <col min="8703" max="8703" width="7.5703125" style="24" customWidth="1"/>
    <col min="8704" max="8716" width="14.42578125" style="24" customWidth="1"/>
    <col min="8717" max="8955" width="9.140625" style="24"/>
    <col min="8956" max="8956" width="0.85546875" style="24" customWidth="1"/>
    <col min="8957" max="8957" width="4" style="24" customWidth="1"/>
    <col min="8958" max="8958" width="16.7109375" style="24" customWidth="1"/>
    <col min="8959" max="8959" width="7.5703125" style="24" customWidth="1"/>
    <col min="8960" max="8972" width="14.42578125" style="24" customWidth="1"/>
    <col min="8973" max="9211" width="9.140625" style="24"/>
    <col min="9212" max="9212" width="0.85546875" style="24" customWidth="1"/>
    <col min="9213" max="9213" width="4" style="24" customWidth="1"/>
    <col min="9214" max="9214" width="16.7109375" style="24" customWidth="1"/>
    <col min="9215" max="9215" width="7.5703125" style="24" customWidth="1"/>
    <col min="9216" max="9228" width="14.42578125" style="24" customWidth="1"/>
    <col min="9229" max="9467" width="9.140625" style="24"/>
    <col min="9468" max="9468" width="0.85546875" style="24" customWidth="1"/>
    <col min="9469" max="9469" width="4" style="24" customWidth="1"/>
    <col min="9470" max="9470" width="16.7109375" style="24" customWidth="1"/>
    <col min="9471" max="9471" width="7.5703125" style="24" customWidth="1"/>
    <col min="9472" max="9484" width="14.42578125" style="24" customWidth="1"/>
    <col min="9485" max="9723" width="9.140625" style="24"/>
    <col min="9724" max="9724" width="0.85546875" style="24" customWidth="1"/>
    <col min="9725" max="9725" width="4" style="24" customWidth="1"/>
    <col min="9726" max="9726" width="16.7109375" style="24" customWidth="1"/>
    <col min="9727" max="9727" width="7.5703125" style="24" customWidth="1"/>
    <col min="9728" max="9740" width="14.42578125" style="24" customWidth="1"/>
    <col min="9741" max="9979" width="9.140625" style="24"/>
    <col min="9980" max="9980" width="0.85546875" style="24" customWidth="1"/>
    <col min="9981" max="9981" width="4" style="24" customWidth="1"/>
    <col min="9982" max="9982" width="16.7109375" style="24" customWidth="1"/>
    <col min="9983" max="9983" width="7.5703125" style="24" customWidth="1"/>
    <col min="9984" max="9996" width="14.42578125" style="24" customWidth="1"/>
    <col min="9997" max="10235" width="9.140625" style="24"/>
    <col min="10236" max="10236" width="0.85546875" style="24" customWidth="1"/>
    <col min="10237" max="10237" width="4" style="24" customWidth="1"/>
    <col min="10238" max="10238" width="16.7109375" style="24" customWidth="1"/>
    <col min="10239" max="10239" width="7.5703125" style="24" customWidth="1"/>
    <col min="10240" max="10252" width="14.42578125" style="24" customWidth="1"/>
    <col min="10253" max="10491" width="9.140625" style="24"/>
    <col min="10492" max="10492" width="0.85546875" style="24" customWidth="1"/>
    <col min="10493" max="10493" width="4" style="24" customWidth="1"/>
    <col min="10494" max="10494" width="16.7109375" style="24" customWidth="1"/>
    <col min="10495" max="10495" width="7.5703125" style="24" customWidth="1"/>
    <col min="10496" max="10508" width="14.42578125" style="24" customWidth="1"/>
    <col min="10509" max="10747" width="9.140625" style="24"/>
    <col min="10748" max="10748" width="0.85546875" style="24" customWidth="1"/>
    <col min="10749" max="10749" width="4" style="24" customWidth="1"/>
    <col min="10750" max="10750" width="16.7109375" style="24" customWidth="1"/>
    <col min="10751" max="10751" width="7.5703125" style="24" customWidth="1"/>
    <col min="10752" max="10764" width="14.42578125" style="24" customWidth="1"/>
    <col min="10765" max="11003" width="9.140625" style="24"/>
    <col min="11004" max="11004" width="0.85546875" style="24" customWidth="1"/>
    <col min="11005" max="11005" width="4" style="24" customWidth="1"/>
    <col min="11006" max="11006" width="16.7109375" style="24" customWidth="1"/>
    <col min="11007" max="11007" width="7.5703125" style="24" customWidth="1"/>
    <col min="11008" max="11020" width="14.42578125" style="24" customWidth="1"/>
    <col min="11021" max="11259" width="9.140625" style="24"/>
    <col min="11260" max="11260" width="0.85546875" style="24" customWidth="1"/>
    <col min="11261" max="11261" width="4" style="24" customWidth="1"/>
    <col min="11262" max="11262" width="16.7109375" style="24" customWidth="1"/>
    <col min="11263" max="11263" width="7.5703125" style="24" customWidth="1"/>
    <col min="11264" max="11276" width="14.42578125" style="24" customWidth="1"/>
    <col min="11277" max="11515" width="9.140625" style="24"/>
    <col min="11516" max="11516" width="0.85546875" style="24" customWidth="1"/>
    <col min="11517" max="11517" width="4" style="24" customWidth="1"/>
    <col min="11518" max="11518" width="16.7109375" style="24" customWidth="1"/>
    <col min="11519" max="11519" width="7.5703125" style="24" customWidth="1"/>
    <col min="11520" max="11532" width="14.42578125" style="24" customWidth="1"/>
    <col min="11533" max="11771" width="9.140625" style="24"/>
    <col min="11772" max="11772" width="0.85546875" style="24" customWidth="1"/>
    <col min="11773" max="11773" width="4" style="24" customWidth="1"/>
    <col min="11774" max="11774" width="16.7109375" style="24" customWidth="1"/>
    <col min="11775" max="11775" width="7.5703125" style="24" customWidth="1"/>
    <col min="11776" max="11788" width="14.42578125" style="24" customWidth="1"/>
    <col min="11789" max="12027" width="9.140625" style="24"/>
    <col min="12028" max="12028" width="0.85546875" style="24" customWidth="1"/>
    <col min="12029" max="12029" width="4" style="24" customWidth="1"/>
    <col min="12030" max="12030" width="16.7109375" style="24" customWidth="1"/>
    <col min="12031" max="12031" width="7.5703125" style="24" customWidth="1"/>
    <col min="12032" max="12044" width="14.42578125" style="24" customWidth="1"/>
    <col min="12045" max="12283" width="9.140625" style="24"/>
    <col min="12284" max="12284" width="0.85546875" style="24" customWidth="1"/>
    <col min="12285" max="12285" width="4" style="24" customWidth="1"/>
    <col min="12286" max="12286" width="16.7109375" style="24" customWidth="1"/>
    <col min="12287" max="12287" width="7.5703125" style="24" customWidth="1"/>
    <col min="12288" max="12300" width="14.42578125" style="24" customWidth="1"/>
    <col min="12301" max="12539" width="9.140625" style="24"/>
    <col min="12540" max="12540" width="0.85546875" style="24" customWidth="1"/>
    <col min="12541" max="12541" width="4" style="24" customWidth="1"/>
    <col min="12542" max="12542" width="16.7109375" style="24" customWidth="1"/>
    <col min="12543" max="12543" width="7.5703125" style="24" customWidth="1"/>
    <col min="12544" max="12556" width="14.42578125" style="24" customWidth="1"/>
    <col min="12557" max="12795" width="9.140625" style="24"/>
    <col min="12796" max="12796" width="0.85546875" style="24" customWidth="1"/>
    <col min="12797" max="12797" width="4" style="24" customWidth="1"/>
    <col min="12798" max="12798" width="16.7109375" style="24" customWidth="1"/>
    <col min="12799" max="12799" width="7.5703125" style="24" customWidth="1"/>
    <col min="12800" max="12812" width="14.42578125" style="24" customWidth="1"/>
    <col min="12813" max="13051" width="9.140625" style="24"/>
    <col min="13052" max="13052" width="0.85546875" style="24" customWidth="1"/>
    <col min="13053" max="13053" width="4" style="24" customWidth="1"/>
    <col min="13054" max="13054" width="16.7109375" style="24" customWidth="1"/>
    <col min="13055" max="13055" width="7.5703125" style="24" customWidth="1"/>
    <col min="13056" max="13068" width="14.42578125" style="24" customWidth="1"/>
    <col min="13069" max="13307" width="9.140625" style="24"/>
    <col min="13308" max="13308" width="0.85546875" style="24" customWidth="1"/>
    <col min="13309" max="13309" width="4" style="24" customWidth="1"/>
    <col min="13310" max="13310" width="16.7109375" style="24" customWidth="1"/>
    <col min="13311" max="13311" width="7.5703125" style="24" customWidth="1"/>
    <col min="13312" max="13324" width="14.42578125" style="24" customWidth="1"/>
    <col min="13325" max="13563" width="9.140625" style="24"/>
    <col min="13564" max="13564" width="0.85546875" style="24" customWidth="1"/>
    <col min="13565" max="13565" width="4" style="24" customWidth="1"/>
    <col min="13566" max="13566" width="16.7109375" style="24" customWidth="1"/>
    <col min="13567" max="13567" width="7.5703125" style="24" customWidth="1"/>
    <col min="13568" max="13580" width="14.42578125" style="24" customWidth="1"/>
    <col min="13581" max="13819" width="9.140625" style="24"/>
    <col min="13820" max="13820" width="0.85546875" style="24" customWidth="1"/>
    <col min="13821" max="13821" width="4" style="24" customWidth="1"/>
    <col min="13822" max="13822" width="16.7109375" style="24" customWidth="1"/>
    <col min="13823" max="13823" width="7.5703125" style="24" customWidth="1"/>
    <col min="13824" max="13836" width="14.42578125" style="24" customWidth="1"/>
    <col min="13837" max="14075" width="9.140625" style="24"/>
    <col min="14076" max="14076" width="0.85546875" style="24" customWidth="1"/>
    <col min="14077" max="14077" width="4" style="24" customWidth="1"/>
    <col min="14078" max="14078" width="16.7109375" style="24" customWidth="1"/>
    <col min="14079" max="14079" width="7.5703125" style="24" customWidth="1"/>
    <col min="14080" max="14092" width="14.42578125" style="24" customWidth="1"/>
    <col min="14093" max="14331" width="9.140625" style="24"/>
    <col min="14332" max="14332" width="0.85546875" style="24" customWidth="1"/>
    <col min="14333" max="14333" width="4" style="24" customWidth="1"/>
    <col min="14334" max="14334" width="16.7109375" style="24" customWidth="1"/>
    <col min="14335" max="14335" width="7.5703125" style="24" customWidth="1"/>
    <col min="14336" max="14348" width="14.42578125" style="24" customWidth="1"/>
    <col min="14349" max="14587" width="9.140625" style="24"/>
    <col min="14588" max="14588" width="0.85546875" style="24" customWidth="1"/>
    <col min="14589" max="14589" width="4" style="24" customWidth="1"/>
    <col min="14590" max="14590" width="16.7109375" style="24" customWidth="1"/>
    <col min="14591" max="14591" width="7.5703125" style="24" customWidth="1"/>
    <col min="14592" max="14604" width="14.42578125" style="24" customWidth="1"/>
    <col min="14605" max="14843" width="9.140625" style="24"/>
    <col min="14844" max="14844" width="0.85546875" style="24" customWidth="1"/>
    <col min="14845" max="14845" width="4" style="24" customWidth="1"/>
    <col min="14846" max="14846" width="16.7109375" style="24" customWidth="1"/>
    <col min="14847" max="14847" width="7.5703125" style="24" customWidth="1"/>
    <col min="14848" max="14860" width="14.42578125" style="24" customWidth="1"/>
    <col min="14861" max="15099" width="9.140625" style="24"/>
    <col min="15100" max="15100" width="0.85546875" style="24" customWidth="1"/>
    <col min="15101" max="15101" width="4" style="24" customWidth="1"/>
    <col min="15102" max="15102" width="16.7109375" style="24" customWidth="1"/>
    <col min="15103" max="15103" width="7.5703125" style="24" customWidth="1"/>
    <col min="15104" max="15116" width="14.42578125" style="24" customWidth="1"/>
    <col min="15117" max="15355" width="9.140625" style="24"/>
    <col min="15356" max="15356" width="0.85546875" style="24" customWidth="1"/>
    <col min="15357" max="15357" width="4" style="24" customWidth="1"/>
    <col min="15358" max="15358" width="16.7109375" style="24" customWidth="1"/>
    <col min="15359" max="15359" width="7.5703125" style="24" customWidth="1"/>
    <col min="15360" max="15372" width="14.42578125" style="24" customWidth="1"/>
    <col min="15373" max="15611" width="9.140625" style="24"/>
    <col min="15612" max="15612" width="0.85546875" style="24" customWidth="1"/>
    <col min="15613" max="15613" width="4" style="24" customWidth="1"/>
    <col min="15614" max="15614" width="16.7109375" style="24" customWidth="1"/>
    <col min="15615" max="15615" width="7.5703125" style="24" customWidth="1"/>
    <col min="15616" max="15628" width="14.42578125" style="24" customWidth="1"/>
    <col min="15629" max="15867" width="9.140625" style="24"/>
    <col min="15868" max="15868" width="0.85546875" style="24" customWidth="1"/>
    <col min="15869" max="15869" width="4" style="24" customWidth="1"/>
    <col min="15870" max="15870" width="16.7109375" style="24" customWidth="1"/>
    <col min="15871" max="15871" width="7.5703125" style="24" customWidth="1"/>
    <col min="15872" max="15884" width="14.42578125" style="24" customWidth="1"/>
    <col min="15885" max="16123" width="9.140625" style="24"/>
    <col min="16124" max="16124" width="0.85546875" style="24" customWidth="1"/>
    <col min="16125" max="16125" width="4" style="24" customWidth="1"/>
    <col min="16126" max="16126" width="16.7109375" style="24" customWidth="1"/>
    <col min="16127" max="16127" width="7.5703125" style="24" customWidth="1"/>
    <col min="16128" max="16140" width="14.42578125" style="24" customWidth="1"/>
    <col min="16141" max="16384" width="9.140625" style="24"/>
  </cols>
  <sheetData>
    <row r="2" spans="1:13" ht="15.75">
      <c r="B2" s="428"/>
      <c r="C2" s="428"/>
      <c r="D2" s="428"/>
      <c r="E2" s="428"/>
      <c r="F2" s="428"/>
      <c r="G2" s="428"/>
      <c r="H2" s="428"/>
      <c r="I2" s="428"/>
      <c r="J2" s="428"/>
      <c r="K2" s="428"/>
      <c r="L2" s="428"/>
    </row>
    <row r="3" spans="1:13" ht="19.5" customHeight="1">
      <c r="B3" s="660"/>
      <c r="C3" s="660" t="s">
        <v>0</v>
      </c>
      <c r="D3" s="1051">
        <f>基本項目入力!E9</f>
        <v>0</v>
      </c>
      <c r="E3" s="1051"/>
      <c r="F3" s="1051"/>
      <c r="G3" s="58"/>
      <c r="H3" s="58"/>
      <c r="I3" s="428"/>
      <c r="J3" s="789" t="s">
        <v>1</v>
      </c>
      <c r="K3" s="1035">
        <f>基本項目入力!E13</f>
        <v>0</v>
      </c>
      <c r="L3" s="1035"/>
      <c r="M3" s="31"/>
    </row>
    <row r="4" spans="1:13" ht="19.5" customHeight="1">
      <c r="A4" s="25"/>
      <c r="B4" s="660"/>
      <c r="C4" s="660" t="s">
        <v>2</v>
      </c>
      <c r="D4" s="1051">
        <f>基本項目入力!E11</f>
        <v>0</v>
      </c>
      <c r="E4" s="1051"/>
      <c r="F4" s="1051"/>
      <c r="G4" s="802"/>
      <c r="H4" s="802"/>
      <c r="I4" s="803"/>
      <c r="J4" s="803"/>
      <c r="K4" s="428"/>
      <c r="L4" s="802"/>
    </row>
    <row r="5" spans="1:13" ht="19.5" customHeight="1">
      <c r="A5" s="25"/>
      <c r="B5" s="660"/>
      <c r="C5" s="431"/>
      <c r="D5" s="663"/>
      <c r="E5" s="663"/>
      <c r="F5" s="663"/>
      <c r="G5" s="661"/>
      <c r="H5" s="661"/>
      <c r="I5" s="662"/>
      <c r="J5" s="662"/>
      <c r="K5" s="428"/>
      <c r="L5" s="661"/>
    </row>
    <row r="6" spans="1:13" ht="19.5" customHeight="1">
      <c r="A6" s="25"/>
      <c r="B6" s="1036" t="s">
        <v>243</v>
      </c>
      <c r="C6" s="1036"/>
      <c r="D6" s="1036"/>
      <c r="E6" s="1036"/>
      <c r="F6" s="1036"/>
      <c r="G6" s="1036"/>
      <c r="H6" s="1036"/>
      <c r="I6" s="1036"/>
      <c r="J6" s="1036"/>
      <c r="K6" s="1036"/>
      <c r="L6" s="1036"/>
    </row>
    <row r="7" spans="1:13" ht="19.5" customHeight="1">
      <c r="A7" s="25"/>
      <c r="B7" s="1036"/>
      <c r="C7" s="1036"/>
      <c r="D7" s="1036"/>
      <c r="E7" s="1036"/>
      <c r="F7" s="1036"/>
      <c r="G7" s="1036"/>
      <c r="H7" s="1036"/>
      <c r="I7" s="1036"/>
      <c r="J7" s="1036"/>
      <c r="K7" s="1036"/>
      <c r="L7" s="1036"/>
    </row>
    <row r="8" spans="1:13" ht="19.5" customHeight="1">
      <c r="D8" s="1116"/>
      <c r="E8" s="1116"/>
    </row>
    <row r="9" spans="1:13" ht="20.100000000000001" customHeight="1">
      <c r="D9" s="59"/>
      <c r="E9" s="30"/>
      <c r="F9" s="30"/>
      <c r="G9" s="30"/>
      <c r="H9" s="30"/>
      <c r="I9" s="30"/>
      <c r="J9" s="30"/>
      <c r="K9" s="815" t="s">
        <v>3</v>
      </c>
      <c r="L9" s="816">
        <f>基本項目入力!E15</f>
        <v>0</v>
      </c>
    </row>
    <row r="10" spans="1:13" ht="24.95" customHeight="1">
      <c r="B10" s="1117">
        <f>入力シート№1!B14</f>
        <v>0</v>
      </c>
      <c r="C10" s="1118"/>
      <c r="D10" s="1121" t="s">
        <v>35</v>
      </c>
      <c r="E10" s="664" t="str">
        <f>基本項目入力!$F$17-2&amp;"/"&amp;基本項目入力!$H$17&amp;"期"</f>
        <v>-2/期</v>
      </c>
      <c r="F10" s="664" t="str">
        <f>基本項目入力!$F$17-1&amp;"/"&amp;基本項目入力!$H$17&amp;"期"</f>
        <v>-1/期</v>
      </c>
      <c r="G10" s="665" t="str">
        <f>基本項目入力!$F$17&amp;"/"&amp;基本項目入力!$H$17&amp;"期"</f>
        <v>/期</v>
      </c>
      <c r="H10" s="666" t="str">
        <f>基本項目入力!$F$17+1&amp;"/"&amp;基本項目入力!$H$17&amp;"期"</f>
        <v>1/期</v>
      </c>
      <c r="I10" s="667" t="str">
        <f>基本項目入力!$F$17+2&amp;"/"&amp;基本項目入力!$H$17&amp;"期"</f>
        <v>2/期</v>
      </c>
      <c r="J10" s="667" t="str">
        <f>基本項目入力!$F$17+3&amp;"/"&amp;基本項目入力!$H$17&amp;"期"</f>
        <v>3/期</v>
      </c>
      <c r="K10" s="667" t="str">
        <f>基本項目入力!$F$17+4&amp;"/"&amp;基本項目入力!$H$17&amp;"期"</f>
        <v>4/期</v>
      </c>
      <c r="L10" s="664" t="str">
        <f>基本項目入力!$F$17+5&amp;"/"&amp;基本項目入力!$H$17&amp;"期"</f>
        <v>5/期</v>
      </c>
    </row>
    <row r="11" spans="1:13" ht="24.95" customHeight="1" thickBot="1">
      <c r="B11" s="1119"/>
      <c r="C11" s="1120"/>
      <c r="D11" s="1122"/>
      <c r="E11" s="668" t="s">
        <v>4</v>
      </c>
      <c r="F11" s="668" t="s">
        <v>4</v>
      </c>
      <c r="G11" s="437" t="s">
        <v>4</v>
      </c>
      <c r="H11" s="438" t="s">
        <v>313</v>
      </c>
      <c r="I11" s="440" t="s">
        <v>294</v>
      </c>
      <c r="J11" s="440" t="s">
        <v>295</v>
      </c>
      <c r="K11" s="440" t="s">
        <v>296</v>
      </c>
      <c r="L11" s="436" t="s">
        <v>297</v>
      </c>
    </row>
    <row r="12" spans="1:13" ht="24.95" customHeight="1" thickTop="1">
      <c r="B12" s="669" t="s">
        <v>6</v>
      </c>
      <c r="C12" s="670"/>
      <c r="D12" s="670"/>
      <c r="E12" s="671">
        <f>入力シート№1!D14</f>
        <v>0</v>
      </c>
      <c r="F12" s="671">
        <f>入力シート№1!E14</f>
        <v>0</v>
      </c>
      <c r="G12" s="672">
        <f>入力シート№1!F14</f>
        <v>0</v>
      </c>
      <c r="H12" s="673">
        <f>入力シート№1!G14</f>
        <v>0</v>
      </c>
      <c r="I12" s="674">
        <f>入力シート№1!H14</f>
        <v>0</v>
      </c>
      <c r="J12" s="674">
        <f>入力シート№1!I14</f>
        <v>0</v>
      </c>
      <c r="K12" s="674">
        <f>入力シート№1!J14</f>
        <v>0</v>
      </c>
      <c r="L12" s="671">
        <f>入力シート№1!K14</f>
        <v>0</v>
      </c>
    </row>
    <row r="13" spans="1:13" ht="24.95" customHeight="1">
      <c r="B13" s="466" t="s">
        <v>7</v>
      </c>
      <c r="C13" s="467"/>
      <c r="D13" s="467"/>
      <c r="E13" s="507">
        <f>SUM(E14:E24)</f>
        <v>0</v>
      </c>
      <c r="F13" s="507">
        <f>SUM(F14:F24)</f>
        <v>0</v>
      </c>
      <c r="G13" s="508">
        <f t="shared" ref="G13:L13" si="0">SUM(G14:G24)</f>
        <v>0</v>
      </c>
      <c r="H13" s="509">
        <f t="shared" si="0"/>
        <v>0</v>
      </c>
      <c r="I13" s="675">
        <f t="shared" si="0"/>
        <v>0</v>
      </c>
      <c r="J13" s="507">
        <f t="shared" si="0"/>
        <v>0</v>
      </c>
      <c r="K13" s="675">
        <f t="shared" si="0"/>
        <v>0</v>
      </c>
      <c r="L13" s="507">
        <f t="shared" si="0"/>
        <v>0</v>
      </c>
    </row>
    <row r="14" spans="1:13" ht="24.95" customHeight="1">
      <c r="B14" s="676"/>
      <c r="C14" s="1123" t="s">
        <v>89</v>
      </c>
      <c r="D14" s="1124"/>
      <c r="E14" s="498"/>
      <c r="F14" s="498"/>
      <c r="G14" s="499"/>
      <c r="H14" s="500"/>
      <c r="I14" s="677"/>
      <c r="J14" s="677"/>
      <c r="K14" s="677"/>
      <c r="L14" s="498"/>
    </row>
    <row r="15" spans="1:13" ht="24.95" customHeight="1">
      <c r="B15" s="676"/>
      <c r="C15" s="1114" t="s">
        <v>38</v>
      </c>
      <c r="D15" s="1115"/>
      <c r="E15" s="678"/>
      <c r="F15" s="678"/>
      <c r="G15" s="679"/>
      <c r="H15" s="680"/>
      <c r="I15" s="681"/>
      <c r="J15" s="681"/>
      <c r="K15" s="681"/>
      <c r="L15" s="678"/>
    </row>
    <row r="16" spans="1:13" ht="24.95" customHeight="1">
      <c r="B16" s="676"/>
      <c r="C16" s="1114" t="s">
        <v>39</v>
      </c>
      <c r="D16" s="1115"/>
      <c r="E16" s="678"/>
      <c r="F16" s="678"/>
      <c r="G16" s="679"/>
      <c r="H16" s="680"/>
      <c r="I16" s="681"/>
      <c r="J16" s="681"/>
      <c r="K16" s="681"/>
      <c r="L16" s="678"/>
    </row>
    <row r="17" spans="2:12" ht="24.95" customHeight="1">
      <c r="B17" s="676"/>
      <c r="C17" s="1114" t="s">
        <v>40</v>
      </c>
      <c r="D17" s="1115"/>
      <c r="E17" s="678"/>
      <c r="F17" s="678"/>
      <c r="G17" s="679"/>
      <c r="H17" s="680"/>
      <c r="I17" s="681"/>
      <c r="J17" s="681"/>
      <c r="K17" s="681"/>
      <c r="L17" s="678"/>
    </row>
    <row r="18" spans="2:12" ht="24.95" customHeight="1">
      <c r="B18" s="676"/>
      <c r="C18" s="1114" t="s">
        <v>41</v>
      </c>
      <c r="D18" s="1115"/>
      <c r="E18" s="678"/>
      <c r="F18" s="678"/>
      <c r="G18" s="679"/>
      <c r="H18" s="680"/>
      <c r="I18" s="681"/>
      <c r="J18" s="681"/>
      <c r="K18" s="681"/>
      <c r="L18" s="678"/>
    </row>
    <row r="19" spans="2:12" ht="24.95" customHeight="1">
      <c r="B19" s="676"/>
      <c r="C19" s="1114" t="s">
        <v>42</v>
      </c>
      <c r="D19" s="1115"/>
      <c r="E19" s="678"/>
      <c r="F19" s="678"/>
      <c r="G19" s="679"/>
      <c r="H19" s="680"/>
      <c r="I19" s="681"/>
      <c r="J19" s="681"/>
      <c r="K19" s="681"/>
      <c r="L19" s="678"/>
    </row>
    <row r="20" spans="2:12" ht="24.95" customHeight="1">
      <c r="B20" s="676"/>
      <c r="C20" s="1114" t="s">
        <v>43</v>
      </c>
      <c r="D20" s="1115"/>
      <c r="E20" s="678"/>
      <c r="F20" s="678"/>
      <c r="G20" s="679"/>
      <c r="H20" s="680"/>
      <c r="I20" s="681"/>
      <c r="J20" s="681"/>
      <c r="K20" s="681"/>
      <c r="L20" s="678"/>
    </row>
    <row r="21" spans="2:12" ht="24.95" customHeight="1">
      <c r="B21" s="676"/>
      <c r="C21" s="1114" t="s">
        <v>44</v>
      </c>
      <c r="D21" s="1115"/>
      <c r="E21" s="511"/>
      <c r="F21" s="511"/>
      <c r="G21" s="512"/>
      <c r="H21" s="513"/>
      <c r="I21" s="514"/>
      <c r="J21" s="514"/>
      <c r="K21" s="514"/>
      <c r="L21" s="511"/>
    </row>
    <row r="22" spans="2:12" ht="24.95" customHeight="1">
      <c r="B22" s="676"/>
      <c r="C22" s="1125" t="s">
        <v>45</v>
      </c>
      <c r="D22" s="1126"/>
      <c r="E22" s="682"/>
      <c r="F22" s="682"/>
      <c r="G22" s="683"/>
      <c r="H22" s="684"/>
      <c r="I22" s="685"/>
      <c r="J22" s="685"/>
      <c r="K22" s="685"/>
      <c r="L22" s="682"/>
    </row>
    <row r="23" spans="2:12" ht="24.95" customHeight="1">
      <c r="B23" s="676"/>
      <c r="C23" s="1127" t="s">
        <v>46</v>
      </c>
      <c r="D23" s="1128"/>
      <c r="E23" s="518"/>
      <c r="F23" s="518"/>
      <c r="G23" s="519"/>
      <c r="H23" s="520"/>
      <c r="I23" s="521"/>
      <c r="J23" s="521"/>
      <c r="K23" s="521"/>
      <c r="L23" s="518"/>
    </row>
    <row r="24" spans="2:12" ht="24.95" customHeight="1">
      <c r="B24" s="686"/>
      <c r="C24" s="1127" t="s">
        <v>309</v>
      </c>
      <c r="D24" s="1128"/>
      <c r="E24" s="504"/>
      <c r="F24" s="504"/>
      <c r="G24" s="505"/>
      <c r="H24" s="506"/>
      <c r="I24" s="516"/>
      <c r="J24" s="516"/>
      <c r="K24" s="516"/>
      <c r="L24" s="504"/>
    </row>
    <row r="25" spans="2:12" ht="24.95" customHeight="1">
      <c r="B25" s="477" t="s">
        <v>8</v>
      </c>
      <c r="C25" s="496"/>
      <c r="D25" s="496"/>
      <c r="E25" s="113">
        <f t="shared" ref="E25:L25" si="1">+E12-E13</f>
        <v>0</v>
      </c>
      <c r="F25" s="113">
        <f t="shared" si="1"/>
        <v>0</v>
      </c>
      <c r="G25" s="114">
        <f>+G12-G13</f>
        <v>0</v>
      </c>
      <c r="H25" s="115">
        <f t="shared" ref="H25" si="2">+H12-H13</f>
        <v>0</v>
      </c>
      <c r="I25" s="268">
        <f t="shared" si="1"/>
        <v>0</v>
      </c>
      <c r="J25" s="113">
        <f t="shared" si="1"/>
        <v>0</v>
      </c>
      <c r="K25" s="116">
        <f t="shared" si="1"/>
        <v>0</v>
      </c>
      <c r="L25" s="113">
        <f t="shared" si="1"/>
        <v>0</v>
      </c>
    </row>
    <row r="26" spans="2:12" ht="24.95" customHeight="1">
      <c r="B26" s="484"/>
      <c r="C26" s="1129" t="s">
        <v>9</v>
      </c>
      <c r="D26" s="1130"/>
      <c r="E26" s="687" t="str">
        <f t="shared" ref="E26:L26" si="3">IF(E12&gt;0,E25/E12,"-")</f>
        <v>-</v>
      </c>
      <c r="F26" s="687" t="str">
        <f t="shared" si="3"/>
        <v>-</v>
      </c>
      <c r="G26" s="688" t="str">
        <f t="shared" si="3"/>
        <v>-</v>
      </c>
      <c r="H26" s="689" t="str">
        <f t="shared" ref="H26" si="4">IF(H12&gt;0,H25/H12,"-")</f>
        <v>-</v>
      </c>
      <c r="I26" s="690" t="str">
        <f t="shared" si="3"/>
        <v>-</v>
      </c>
      <c r="J26" s="687" t="str">
        <f t="shared" si="3"/>
        <v>-</v>
      </c>
      <c r="K26" s="691" t="str">
        <f t="shared" si="3"/>
        <v>-</v>
      </c>
      <c r="L26" s="687" t="str">
        <f t="shared" si="3"/>
        <v>-</v>
      </c>
    </row>
    <row r="27" spans="2:12" ht="24.95" customHeight="1">
      <c r="B27" s="494"/>
      <c r="C27" s="692"/>
      <c r="D27" s="693"/>
      <c r="E27" s="694"/>
      <c r="F27" s="694"/>
      <c r="G27" s="694"/>
      <c r="H27" s="694"/>
      <c r="I27" s="694"/>
      <c r="J27" s="694"/>
      <c r="K27" s="694"/>
      <c r="L27" s="694"/>
    </row>
    <row r="28" spans="2:12" ht="20.100000000000001" customHeight="1">
      <c r="B28" s="494"/>
      <c r="C28" s="494"/>
      <c r="D28" s="494"/>
      <c r="E28" s="695"/>
      <c r="F28" s="695"/>
      <c r="G28" s="695"/>
      <c r="H28" s="695"/>
      <c r="I28" s="695"/>
      <c r="J28" s="428"/>
      <c r="K28" s="428"/>
      <c r="L28" s="428"/>
    </row>
    <row r="29" spans="2:12" ht="24.95" customHeight="1">
      <c r="B29" s="1117">
        <f>入力シート№1!B15</f>
        <v>0</v>
      </c>
      <c r="C29" s="1118"/>
      <c r="D29" s="1121" t="s">
        <v>35</v>
      </c>
      <c r="E29" s="664" t="str">
        <f>基本項目入力!$F$17-2&amp;"/"&amp;基本項目入力!$H$17&amp;"期"</f>
        <v>-2/期</v>
      </c>
      <c r="F29" s="664" t="str">
        <f>基本項目入力!$F$17-1&amp;"/"&amp;基本項目入力!$H$17&amp;"期"</f>
        <v>-1/期</v>
      </c>
      <c r="G29" s="665" t="str">
        <f>基本項目入力!$F$17&amp;"/"&amp;基本項目入力!$H$17&amp;"期"</f>
        <v>/期</v>
      </c>
      <c r="H29" s="666" t="str">
        <f>基本項目入力!$F$17+1&amp;"/"&amp;基本項目入力!$H$17&amp;"期"</f>
        <v>1/期</v>
      </c>
      <c r="I29" s="667" t="str">
        <f>基本項目入力!$F$17+2&amp;"/"&amp;基本項目入力!$H$17&amp;"期"</f>
        <v>2/期</v>
      </c>
      <c r="J29" s="667" t="str">
        <f>基本項目入力!$F$17+3&amp;"/"&amp;基本項目入力!$H$17&amp;"期"</f>
        <v>3/期</v>
      </c>
      <c r="K29" s="667" t="str">
        <f>基本項目入力!$F$17+4&amp;"/"&amp;基本項目入力!$H$17&amp;"期"</f>
        <v>4/期</v>
      </c>
      <c r="L29" s="664" t="str">
        <f>基本項目入力!$F$17+5&amp;"/"&amp;基本項目入力!$H$17&amp;"期"</f>
        <v>5/期</v>
      </c>
    </row>
    <row r="30" spans="2:12" ht="24.95" customHeight="1" thickBot="1">
      <c r="B30" s="1119"/>
      <c r="C30" s="1120"/>
      <c r="D30" s="1122"/>
      <c r="E30" s="668" t="s">
        <v>4</v>
      </c>
      <c r="F30" s="668" t="s">
        <v>4</v>
      </c>
      <c r="G30" s="437" t="s">
        <v>4</v>
      </c>
      <c r="H30" s="438" t="s">
        <v>313</v>
      </c>
      <c r="I30" s="440" t="s">
        <v>294</v>
      </c>
      <c r="J30" s="440" t="s">
        <v>295</v>
      </c>
      <c r="K30" s="440" t="s">
        <v>296</v>
      </c>
      <c r="L30" s="436" t="s">
        <v>297</v>
      </c>
    </row>
    <row r="31" spans="2:12" ht="24.95" customHeight="1" thickTop="1">
      <c r="B31" s="669" t="s">
        <v>6</v>
      </c>
      <c r="C31" s="670"/>
      <c r="D31" s="670"/>
      <c r="E31" s="671">
        <f>入力シート№1!D15</f>
        <v>0</v>
      </c>
      <c r="F31" s="671">
        <f>入力シート№1!E15</f>
        <v>0</v>
      </c>
      <c r="G31" s="672">
        <f>入力シート№1!F15</f>
        <v>0</v>
      </c>
      <c r="H31" s="696">
        <f>入力シート№1!G15</f>
        <v>0</v>
      </c>
      <c r="I31" s="671">
        <f>入力シート№1!H15</f>
        <v>0</v>
      </c>
      <c r="J31" s="674">
        <f>入力シート№1!I15</f>
        <v>0</v>
      </c>
      <c r="K31" s="674">
        <f>入力シート№1!J15</f>
        <v>0</v>
      </c>
      <c r="L31" s="671">
        <f>入力シート№1!K15</f>
        <v>0</v>
      </c>
    </row>
    <row r="32" spans="2:12" ht="24.95" customHeight="1">
      <c r="B32" s="466" t="s">
        <v>7</v>
      </c>
      <c r="C32" s="467"/>
      <c r="D32" s="467"/>
      <c r="E32" s="507">
        <f t="shared" ref="E32:L32" si="5">SUM(E33:E43)</f>
        <v>0</v>
      </c>
      <c r="F32" s="507">
        <f t="shared" si="5"/>
        <v>0</v>
      </c>
      <c r="G32" s="508">
        <f t="shared" si="5"/>
        <v>0</v>
      </c>
      <c r="H32" s="697">
        <f t="shared" ref="H32" si="6">SUM(H33:H43)</f>
        <v>0</v>
      </c>
      <c r="I32" s="507">
        <f t="shared" si="5"/>
        <v>0</v>
      </c>
      <c r="J32" s="675">
        <f t="shared" si="5"/>
        <v>0</v>
      </c>
      <c r="K32" s="675">
        <f t="shared" si="5"/>
        <v>0</v>
      </c>
      <c r="L32" s="507">
        <f t="shared" si="5"/>
        <v>0</v>
      </c>
    </row>
    <row r="33" spans="2:12" ht="24.95" customHeight="1">
      <c r="B33" s="676"/>
      <c r="C33" s="1123" t="s">
        <v>89</v>
      </c>
      <c r="D33" s="1124"/>
      <c r="E33" s="498"/>
      <c r="F33" s="498"/>
      <c r="G33" s="499"/>
      <c r="H33" s="500"/>
      <c r="I33" s="677"/>
      <c r="J33" s="677"/>
      <c r="K33" s="677"/>
      <c r="L33" s="498"/>
    </row>
    <row r="34" spans="2:12" ht="24.95" customHeight="1">
      <c r="B34" s="676"/>
      <c r="C34" s="1114" t="s">
        <v>38</v>
      </c>
      <c r="D34" s="1115"/>
      <c r="E34" s="678"/>
      <c r="F34" s="678"/>
      <c r="G34" s="679"/>
      <c r="H34" s="680"/>
      <c r="I34" s="681"/>
      <c r="J34" s="681"/>
      <c r="K34" s="681"/>
      <c r="L34" s="678"/>
    </row>
    <row r="35" spans="2:12" ht="24.95" customHeight="1">
      <c r="B35" s="676"/>
      <c r="C35" s="1114" t="s">
        <v>39</v>
      </c>
      <c r="D35" s="1115"/>
      <c r="E35" s="678"/>
      <c r="F35" s="678"/>
      <c r="G35" s="679"/>
      <c r="H35" s="680"/>
      <c r="I35" s="681"/>
      <c r="J35" s="681"/>
      <c r="K35" s="681"/>
      <c r="L35" s="678"/>
    </row>
    <row r="36" spans="2:12" ht="24.95" customHeight="1">
      <c r="B36" s="676"/>
      <c r="C36" s="1114" t="s">
        <v>40</v>
      </c>
      <c r="D36" s="1115"/>
      <c r="E36" s="678"/>
      <c r="F36" s="678"/>
      <c r="G36" s="679"/>
      <c r="H36" s="680"/>
      <c r="I36" s="681"/>
      <c r="J36" s="681"/>
      <c r="K36" s="681"/>
      <c r="L36" s="678"/>
    </row>
    <row r="37" spans="2:12" ht="24.95" customHeight="1">
      <c r="B37" s="676"/>
      <c r="C37" s="1114" t="s">
        <v>41</v>
      </c>
      <c r="D37" s="1115"/>
      <c r="E37" s="678"/>
      <c r="F37" s="678"/>
      <c r="G37" s="679"/>
      <c r="H37" s="680"/>
      <c r="I37" s="681"/>
      <c r="J37" s="681"/>
      <c r="K37" s="681"/>
      <c r="L37" s="678"/>
    </row>
    <row r="38" spans="2:12" ht="24.95" customHeight="1">
      <c r="B38" s="676"/>
      <c r="C38" s="1114" t="s">
        <v>42</v>
      </c>
      <c r="D38" s="1115"/>
      <c r="E38" s="678"/>
      <c r="F38" s="678"/>
      <c r="G38" s="679"/>
      <c r="H38" s="680"/>
      <c r="I38" s="681"/>
      <c r="J38" s="681"/>
      <c r="K38" s="681"/>
      <c r="L38" s="678"/>
    </row>
    <row r="39" spans="2:12" ht="24.95" customHeight="1">
      <c r="B39" s="676"/>
      <c r="C39" s="1114" t="s">
        <v>43</v>
      </c>
      <c r="D39" s="1115"/>
      <c r="E39" s="678"/>
      <c r="F39" s="678"/>
      <c r="G39" s="679"/>
      <c r="H39" s="680"/>
      <c r="I39" s="681"/>
      <c r="J39" s="681"/>
      <c r="K39" s="681"/>
      <c r="L39" s="678"/>
    </row>
    <row r="40" spans="2:12" ht="24.95" customHeight="1">
      <c r="B40" s="676"/>
      <c r="C40" s="1114" t="s">
        <v>44</v>
      </c>
      <c r="D40" s="1115"/>
      <c r="E40" s="511"/>
      <c r="F40" s="511"/>
      <c r="G40" s="512"/>
      <c r="H40" s="513"/>
      <c r="I40" s="514"/>
      <c r="J40" s="514"/>
      <c r="K40" s="514"/>
      <c r="L40" s="511"/>
    </row>
    <row r="41" spans="2:12" ht="24.95" customHeight="1">
      <c r="B41" s="676"/>
      <c r="C41" s="1125" t="s">
        <v>45</v>
      </c>
      <c r="D41" s="1126"/>
      <c r="E41" s="682"/>
      <c r="F41" s="682"/>
      <c r="G41" s="683"/>
      <c r="H41" s="684"/>
      <c r="I41" s="685"/>
      <c r="J41" s="685"/>
      <c r="K41" s="685"/>
      <c r="L41" s="682"/>
    </row>
    <row r="42" spans="2:12" ht="24.95" customHeight="1">
      <c r="B42" s="676"/>
      <c r="C42" s="1127" t="s">
        <v>46</v>
      </c>
      <c r="D42" s="1128"/>
      <c r="E42" s="518"/>
      <c r="F42" s="518"/>
      <c r="G42" s="519"/>
      <c r="H42" s="520"/>
      <c r="I42" s="521"/>
      <c r="J42" s="521"/>
      <c r="K42" s="521"/>
      <c r="L42" s="518"/>
    </row>
    <row r="43" spans="2:12" ht="24.95" customHeight="1">
      <c r="B43" s="686"/>
      <c r="C43" s="1127" t="s">
        <v>309</v>
      </c>
      <c r="D43" s="1128"/>
      <c r="E43" s="504"/>
      <c r="F43" s="504"/>
      <c r="G43" s="505"/>
      <c r="H43" s="506"/>
      <c r="I43" s="516"/>
      <c r="J43" s="516"/>
      <c r="K43" s="516"/>
      <c r="L43" s="504"/>
    </row>
    <row r="44" spans="2:12" ht="24.95" customHeight="1">
      <c r="B44" s="477" t="s">
        <v>8</v>
      </c>
      <c r="C44" s="496"/>
      <c r="D44" s="496"/>
      <c r="E44" s="113">
        <f t="shared" ref="E44:L44" si="7">+E31-E32</f>
        <v>0</v>
      </c>
      <c r="F44" s="113">
        <f t="shared" si="7"/>
        <v>0</v>
      </c>
      <c r="G44" s="114">
        <f t="shared" si="7"/>
        <v>0</v>
      </c>
      <c r="H44" s="698">
        <f t="shared" ref="H44" si="8">+H31-H32</f>
        <v>0</v>
      </c>
      <c r="I44" s="113">
        <f t="shared" si="7"/>
        <v>0</v>
      </c>
      <c r="J44" s="113">
        <f t="shared" si="7"/>
        <v>0</v>
      </c>
      <c r="K44" s="116">
        <f t="shared" si="7"/>
        <v>0</v>
      </c>
      <c r="L44" s="113">
        <f t="shared" si="7"/>
        <v>0</v>
      </c>
    </row>
    <row r="45" spans="2:12" ht="24.95" customHeight="1">
      <c r="B45" s="484"/>
      <c r="C45" s="1129" t="s">
        <v>9</v>
      </c>
      <c r="D45" s="1130"/>
      <c r="E45" s="687" t="str">
        <f t="shared" ref="E45:L45" si="9">IF(E31&gt;0,E44/E31,"-")</f>
        <v>-</v>
      </c>
      <c r="F45" s="687" t="str">
        <f t="shared" si="9"/>
        <v>-</v>
      </c>
      <c r="G45" s="688" t="str">
        <f t="shared" si="9"/>
        <v>-</v>
      </c>
      <c r="H45" s="699" t="str">
        <f t="shared" ref="H45" si="10">IF(H31&gt;0,H44/H31,"-")</f>
        <v>-</v>
      </c>
      <c r="I45" s="687" t="str">
        <f t="shared" si="9"/>
        <v>-</v>
      </c>
      <c r="J45" s="687" t="str">
        <f t="shared" si="9"/>
        <v>-</v>
      </c>
      <c r="K45" s="691" t="str">
        <f t="shared" si="9"/>
        <v>-</v>
      </c>
      <c r="L45" s="687" t="str">
        <f t="shared" si="9"/>
        <v>-</v>
      </c>
    </row>
    <row r="46" spans="2:12" ht="20.100000000000001" customHeight="1"/>
    <row r="47" spans="2:12" ht="20.100000000000001" customHeight="1"/>
  </sheetData>
  <sheetProtection sheet="1" objects="1" scenarios="1"/>
  <mergeCells count="33">
    <mergeCell ref="C43:D43"/>
    <mergeCell ref="C45:D45"/>
    <mergeCell ref="C37:D37"/>
    <mergeCell ref="C38:D38"/>
    <mergeCell ref="C39:D39"/>
    <mergeCell ref="C40:D40"/>
    <mergeCell ref="C41:D41"/>
    <mergeCell ref="C42:D42"/>
    <mergeCell ref="D3:F3"/>
    <mergeCell ref="D4:F4"/>
    <mergeCell ref="K3:L3"/>
    <mergeCell ref="B6:L7"/>
    <mergeCell ref="C36:D36"/>
    <mergeCell ref="C20:D20"/>
    <mergeCell ref="C21:D21"/>
    <mergeCell ref="C22:D22"/>
    <mergeCell ref="C23:D23"/>
    <mergeCell ref="C24:D24"/>
    <mergeCell ref="C26:D26"/>
    <mergeCell ref="B29:C30"/>
    <mergeCell ref="D29:D30"/>
    <mergeCell ref="C33:D33"/>
    <mergeCell ref="C34:D34"/>
    <mergeCell ref="C35:D35"/>
    <mergeCell ref="C19:D19"/>
    <mergeCell ref="D8:E8"/>
    <mergeCell ref="B10:C11"/>
    <mergeCell ref="D10:D11"/>
    <mergeCell ref="C14:D14"/>
    <mergeCell ref="C15:D15"/>
    <mergeCell ref="C16:D16"/>
    <mergeCell ref="C17:D17"/>
    <mergeCell ref="C18:D18"/>
  </mergeCells>
  <phoneticPr fontId="5"/>
  <pageMargins left="0.70866141732283472" right="0.31496062992125984" top="0.35433070866141736" bottom="0.35433070866141736" header="0.51181102362204722" footer="0.51181102362204722"/>
  <pageSetup paperSize="9" scale="70"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2:M47"/>
  <sheetViews>
    <sheetView showGridLines="0" showRowColHeaders="0" zoomScale="80" zoomScaleNormal="80" zoomScaleSheetLayoutView="100" workbookViewId="0">
      <selection activeCell="U21" sqref="U21"/>
    </sheetView>
  </sheetViews>
  <sheetFormatPr defaultRowHeight="15"/>
  <cols>
    <col min="1" max="1" width="0.85546875" style="24" customWidth="1"/>
    <col min="2" max="2" width="4" style="24" customWidth="1"/>
    <col min="3" max="3" width="20.7109375" style="24" customWidth="1"/>
    <col min="4" max="4" width="7.5703125" style="24" customWidth="1"/>
    <col min="5" max="12" width="13.7109375" style="24" customWidth="1"/>
    <col min="13" max="251" width="9.140625" style="24"/>
    <col min="252" max="252" width="0.85546875" style="24" customWidth="1"/>
    <col min="253" max="253" width="4" style="24" customWidth="1"/>
    <col min="254" max="254" width="16.7109375" style="24" customWidth="1"/>
    <col min="255" max="255" width="7.5703125" style="24" customWidth="1"/>
    <col min="256" max="268" width="14.42578125" style="24" customWidth="1"/>
    <col min="269" max="507" width="9.140625" style="24"/>
    <col min="508" max="508" width="0.85546875" style="24" customWidth="1"/>
    <col min="509" max="509" width="4" style="24" customWidth="1"/>
    <col min="510" max="510" width="16.7109375" style="24" customWidth="1"/>
    <col min="511" max="511" width="7.5703125" style="24" customWidth="1"/>
    <col min="512" max="524" width="14.42578125" style="24" customWidth="1"/>
    <col min="525" max="763" width="9.140625" style="24"/>
    <col min="764" max="764" width="0.85546875" style="24" customWidth="1"/>
    <col min="765" max="765" width="4" style="24" customWidth="1"/>
    <col min="766" max="766" width="16.7109375" style="24" customWidth="1"/>
    <col min="767" max="767" width="7.5703125" style="24" customWidth="1"/>
    <col min="768" max="780" width="14.42578125" style="24" customWidth="1"/>
    <col min="781" max="1019" width="9.140625" style="24"/>
    <col min="1020" max="1020" width="0.85546875" style="24" customWidth="1"/>
    <col min="1021" max="1021" width="4" style="24" customWidth="1"/>
    <col min="1022" max="1022" width="16.7109375" style="24" customWidth="1"/>
    <col min="1023" max="1023" width="7.5703125" style="24" customWidth="1"/>
    <col min="1024" max="1036" width="14.42578125" style="24" customWidth="1"/>
    <col min="1037" max="1275" width="9.140625" style="24"/>
    <col min="1276" max="1276" width="0.85546875" style="24" customWidth="1"/>
    <col min="1277" max="1277" width="4" style="24" customWidth="1"/>
    <col min="1278" max="1278" width="16.7109375" style="24" customWidth="1"/>
    <col min="1279" max="1279" width="7.5703125" style="24" customWidth="1"/>
    <col min="1280" max="1292" width="14.42578125" style="24" customWidth="1"/>
    <col min="1293" max="1531" width="9.140625" style="24"/>
    <col min="1532" max="1532" width="0.85546875" style="24" customWidth="1"/>
    <col min="1533" max="1533" width="4" style="24" customWidth="1"/>
    <col min="1534" max="1534" width="16.7109375" style="24" customWidth="1"/>
    <col min="1535" max="1535" width="7.5703125" style="24" customWidth="1"/>
    <col min="1536" max="1548" width="14.42578125" style="24" customWidth="1"/>
    <col min="1549" max="1787" width="9.140625" style="24"/>
    <col min="1788" max="1788" width="0.85546875" style="24" customWidth="1"/>
    <col min="1789" max="1789" width="4" style="24" customWidth="1"/>
    <col min="1790" max="1790" width="16.7109375" style="24" customWidth="1"/>
    <col min="1791" max="1791" width="7.5703125" style="24" customWidth="1"/>
    <col min="1792" max="1804" width="14.42578125" style="24" customWidth="1"/>
    <col min="1805" max="2043" width="9.140625" style="24"/>
    <col min="2044" max="2044" width="0.85546875" style="24" customWidth="1"/>
    <col min="2045" max="2045" width="4" style="24" customWidth="1"/>
    <col min="2046" max="2046" width="16.7109375" style="24" customWidth="1"/>
    <col min="2047" max="2047" width="7.5703125" style="24" customWidth="1"/>
    <col min="2048" max="2060" width="14.42578125" style="24" customWidth="1"/>
    <col min="2061" max="2299" width="9.140625" style="24"/>
    <col min="2300" max="2300" width="0.85546875" style="24" customWidth="1"/>
    <col min="2301" max="2301" width="4" style="24" customWidth="1"/>
    <col min="2302" max="2302" width="16.7109375" style="24" customWidth="1"/>
    <col min="2303" max="2303" width="7.5703125" style="24" customWidth="1"/>
    <col min="2304" max="2316" width="14.42578125" style="24" customWidth="1"/>
    <col min="2317" max="2555" width="9.140625" style="24"/>
    <col min="2556" max="2556" width="0.85546875" style="24" customWidth="1"/>
    <col min="2557" max="2557" width="4" style="24" customWidth="1"/>
    <col min="2558" max="2558" width="16.7109375" style="24" customWidth="1"/>
    <col min="2559" max="2559" width="7.5703125" style="24" customWidth="1"/>
    <col min="2560" max="2572" width="14.42578125" style="24" customWidth="1"/>
    <col min="2573" max="2811" width="9.140625" style="24"/>
    <col min="2812" max="2812" width="0.85546875" style="24" customWidth="1"/>
    <col min="2813" max="2813" width="4" style="24" customWidth="1"/>
    <col min="2814" max="2814" width="16.7109375" style="24" customWidth="1"/>
    <col min="2815" max="2815" width="7.5703125" style="24" customWidth="1"/>
    <col min="2816" max="2828" width="14.42578125" style="24" customWidth="1"/>
    <col min="2829" max="3067" width="9.140625" style="24"/>
    <col min="3068" max="3068" width="0.85546875" style="24" customWidth="1"/>
    <col min="3069" max="3069" width="4" style="24" customWidth="1"/>
    <col min="3070" max="3070" width="16.7109375" style="24" customWidth="1"/>
    <col min="3071" max="3071" width="7.5703125" style="24" customWidth="1"/>
    <col min="3072" max="3084" width="14.42578125" style="24" customWidth="1"/>
    <col min="3085" max="3323" width="9.140625" style="24"/>
    <col min="3324" max="3324" width="0.85546875" style="24" customWidth="1"/>
    <col min="3325" max="3325" width="4" style="24" customWidth="1"/>
    <col min="3326" max="3326" width="16.7109375" style="24" customWidth="1"/>
    <col min="3327" max="3327" width="7.5703125" style="24" customWidth="1"/>
    <col min="3328" max="3340" width="14.42578125" style="24" customWidth="1"/>
    <col min="3341" max="3579" width="9.140625" style="24"/>
    <col min="3580" max="3580" width="0.85546875" style="24" customWidth="1"/>
    <col min="3581" max="3581" width="4" style="24" customWidth="1"/>
    <col min="3582" max="3582" width="16.7109375" style="24" customWidth="1"/>
    <col min="3583" max="3583" width="7.5703125" style="24" customWidth="1"/>
    <col min="3584" max="3596" width="14.42578125" style="24" customWidth="1"/>
    <col min="3597" max="3835" width="9.140625" style="24"/>
    <col min="3836" max="3836" width="0.85546875" style="24" customWidth="1"/>
    <col min="3837" max="3837" width="4" style="24" customWidth="1"/>
    <col min="3838" max="3838" width="16.7109375" style="24" customWidth="1"/>
    <col min="3839" max="3839" width="7.5703125" style="24" customWidth="1"/>
    <col min="3840" max="3852" width="14.42578125" style="24" customWidth="1"/>
    <col min="3853" max="4091" width="9.140625" style="24"/>
    <col min="4092" max="4092" width="0.85546875" style="24" customWidth="1"/>
    <col min="4093" max="4093" width="4" style="24" customWidth="1"/>
    <col min="4094" max="4094" width="16.7109375" style="24" customWidth="1"/>
    <col min="4095" max="4095" width="7.5703125" style="24" customWidth="1"/>
    <col min="4096" max="4108" width="14.42578125" style="24" customWidth="1"/>
    <col min="4109" max="4347" width="9.140625" style="24"/>
    <col min="4348" max="4348" width="0.85546875" style="24" customWidth="1"/>
    <col min="4349" max="4349" width="4" style="24" customWidth="1"/>
    <col min="4350" max="4350" width="16.7109375" style="24" customWidth="1"/>
    <col min="4351" max="4351" width="7.5703125" style="24" customWidth="1"/>
    <col min="4352" max="4364" width="14.42578125" style="24" customWidth="1"/>
    <col min="4365" max="4603" width="9.140625" style="24"/>
    <col min="4604" max="4604" width="0.85546875" style="24" customWidth="1"/>
    <col min="4605" max="4605" width="4" style="24" customWidth="1"/>
    <col min="4606" max="4606" width="16.7109375" style="24" customWidth="1"/>
    <col min="4607" max="4607" width="7.5703125" style="24" customWidth="1"/>
    <col min="4608" max="4620" width="14.42578125" style="24" customWidth="1"/>
    <col min="4621" max="4859" width="9.140625" style="24"/>
    <col min="4860" max="4860" width="0.85546875" style="24" customWidth="1"/>
    <col min="4861" max="4861" width="4" style="24" customWidth="1"/>
    <col min="4862" max="4862" width="16.7109375" style="24" customWidth="1"/>
    <col min="4863" max="4863" width="7.5703125" style="24" customWidth="1"/>
    <col min="4864" max="4876" width="14.42578125" style="24" customWidth="1"/>
    <col min="4877" max="5115" width="9.140625" style="24"/>
    <col min="5116" max="5116" width="0.85546875" style="24" customWidth="1"/>
    <col min="5117" max="5117" width="4" style="24" customWidth="1"/>
    <col min="5118" max="5118" width="16.7109375" style="24" customWidth="1"/>
    <col min="5119" max="5119" width="7.5703125" style="24" customWidth="1"/>
    <col min="5120" max="5132" width="14.42578125" style="24" customWidth="1"/>
    <col min="5133" max="5371" width="9.140625" style="24"/>
    <col min="5372" max="5372" width="0.85546875" style="24" customWidth="1"/>
    <col min="5373" max="5373" width="4" style="24" customWidth="1"/>
    <col min="5374" max="5374" width="16.7109375" style="24" customWidth="1"/>
    <col min="5375" max="5375" width="7.5703125" style="24" customWidth="1"/>
    <col min="5376" max="5388" width="14.42578125" style="24" customWidth="1"/>
    <col min="5389" max="5627" width="9.140625" style="24"/>
    <col min="5628" max="5628" width="0.85546875" style="24" customWidth="1"/>
    <col min="5629" max="5629" width="4" style="24" customWidth="1"/>
    <col min="5630" max="5630" width="16.7109375" style="24" customWidth="1"/>
    <col min="5631" max="5631" width="7.5703125" style="24" customWidth="1"/>
    <col min="5632" max="5644" width="14.42578125" style="24" customWidth="1"/>
    <col min="5645" max="5883" width="9.140625" style="24"/>
    <col min="5884" max="5884" width="0.85546875" style="24" customWidth="1"/>
    <col min="5885" max="5885" width="4" style="24" customWidth="1"/>
    <col min="5886" max="5886" width="16.7109375" style="24" customWidth="1"/>
    <col min="5887" max="5887" width="7.5703125" style="24" customWidth="1"/>
    <col min="5888" max="5900" width="14.42578125" style="24" customWidth="1"/>
    <col min="5901" max="6139" width="9.140625" style="24"/>
    <col min="6140" max="6140" width="0.85546875" style="24" customWidth="1"/>
    <col min="6141" max="6141" width="4" style="24" customWidth="1"/>
    <col min="6142" max="6142" width="16.7109375" style="24" customWidth="1"/>
    <col min="6143" max="6143" width="7.5703125" style="24" customWidth="1"/>
    <col min="6144" max="6156" width="14.42578125" style="24" customWidth="1"/>
    <col min="6157" max="6395" width="9.140625" style="24"/>
    <col min="6396" max="6396" width="0.85546875" style="24" customWidth="1"/>
    <col min="6397" max="6397" width="4" style="24" customWidth="1"/>
    <col min="6398" max="6398" width="16.7109375" style="24" customWidth="1"/>
    <col min="6399" max="6399" width="7.5703125" style="24" customWidth="1"/>
    <col min="6400" max="6412" width="14.42578125" style="24" customWidth="1"/>
    <col min="6413" max="6651" width="9.140625" style="24"/>
    <col min="6652" max="6652" width="0.85546875" style="24" customWidth="1"/>
    <col min="6653" max="6653" width="4" style="24" customWidth="1"/>
    <col min="6654" max="6654" width="16.7109375" style="24" customWidth="1"/>
    <col min="6655" max="6655" width="7.5703125" style="24" customWidth="1"/>
    <col min="6656" max="6668" width="14.42578125" style="24" customWidth="1"/>
    <col min="6669" max="6907" width="9.140625" style="24"/>
    <col min="6908" max="6908" width="0.85546875" style="24" customWidth="1"/>
    <col min="6909" max="6909" width="4" style="24" customWidth="1"/>
    <col min="6910" max="6910" width="16.7109375" style="24" customWidth="1"/>
    <col min="6911" max="6911" width="7.5703125" style="24" customWidth="1"/>
    <col min="6912" max="6924" width="14.42578125" style="24" customWidth="1"/>
    <col min="6925" max="7163" width="9.140625" style="24"/>
    <col min="7164" max="7164" width="0.85546875" style="24" customWidth="1"/>
    <col min="7165" max="7165" width="4" style="24" customWidth="1"/>
    <col min="7166" max="7166" width="16.7109375" style="24" customWidth="1"/>
    <col min="7167" max="7167" width="7.5703125" style="24" customWidth="1"/>
    <col min="7168" max="7180" width="14.42578125" style="24" customWidth="1"/>
    <col min="7181" max="7419" width="9.140625" style="24"/>
    <col min="7420" max="7420" width="0.85546875" style="24" customWidth="1"/>
    <col min="7421" max="7421" width="4" style="24" customWidth="1"/>
    <col min="7422" max="7422" width="16.7109375" style="24" customWidth="1"/>
    <col min="7423" max="7423" width="7.5703125" style="24" customWidth="1"/>
    <col min="7424" max="7436" width="14.42578125" style="24" customWidth="1"/>
    <col min="7437" max="7675" width="9.140625" style="24"/>
    <col min="7676" max="7676" width="0.85546875" style="24" customWidth="1"/>
    <col min="7677" max="7677" width="4" style="24" customWidth="1"/>
    <col min="7678" max="7678" width="16.7109375" style="24" customWidth="1"/>
    <col min="7679" max="7679" width="7.5703125" style="24" customWidth="1"/>
    <col min="7680" max="7692" width="14.42578125" style="24" customWidth="1"/>
    <col min="7693" max="7931" width="9.140625" style="24"/>
    <col min="7932" max="7932" width="0.85546875" style="24" customWidth="1"/>
    <col min="7933" max="7933" width="4" style="24" customWidth="1"/>
    <col min="7934" max="7934" width="16.7109375" style="24" customWidth="1"/>
    <col min="7935" max="7935" width="7.5703125" style="24" customWidth="1"/>
    <col min="7936" max="7948" width="14.42578125" style="24" customWidth="1"/>
    <col min="7949" max="8187" width="9.140625" style="24"/>
    <col min="8188" max="8188" width="0.85546875" style="24" customWidth="1"/>
    <col min="8189" max="8189" width="4" style="24" customWidth="1"/>
    <col min="8190" max="8190" width="16.7109375" style="24" customWidth="1"/>
    <col min="8191" max="8191" width="7.5703125" style="24" customWidth="1"/>
    <col min="8192" max="8204" width="14.42578125" style="24" customWidth="1"/>
    <col min="8205" max="8443" width="9.140625" style="24"/>
    <col min="8444" max="8444" width="0.85546875" style="24" customWidth="1"/>
    <col min="8445" max="8445" width="4" style="24" customWidth="1"/>
    <col min="8446" max="8446" width="16.7109375" style="24" customWidth="1"/>
    <col min="8447" max="8447" width="7.5703125" style="24" customWidth="1"/>
    <col min="8448" max="8460" width="14.42578125" style="24" customWidth="1"/>
    <col min="8461" max="8699" width="9.140625" style="24"/>
    <col min="8700" max="8700" width="0.85546875" style="24" customWidth="1"/>
    <col min="8701" max="8701" width="4" style="24" customWidth="1"/>
    <col min="8702" max="8702" width="16.7109375" style="24" customWidth="1"/>
    <col min="8703" max="8703" width="7.5703125" style="24" customWidth="1"/>
    <col min="8704" max="8716" width="14.42578125" style="24" customWidth="1"/>
    <col min="8717" max="8955" width="9.140625" style="24"/>
    <col min="8956" max="8956" width="0.85546875" style="24" customWidth="1"/>
    <col min="8957" max="8957" width="4" style="24" customWidth="1"/>
    <col min="8958" max="8958" width="16.7109375" style="24" customWidth="1"/>
    <col min="8959" max="8959" width="7.5703125" style="24" customWidth="1"/>
    <col min="8960" max="8972" width="14.42578125" style="24" customWidth="1"/>
    <col min="8973" max="9211" width="9.140625" style="24"/>
    <col min="9212" max="9212" width="0.85546875" style="24" customWidth="1"/>
    <col min="9213" max="9213" width="4" style="24" customWidth="1"/>
    <col min="9214" max="9214" width="16.7109375" style="24" customWidth="1"/>
    <col min="9215" max="9215" width="7.5703125" style="24" customWidth="1"/>
    <col min="9216" max="9228" width="14.42578125" style="24" customWidth="1"/>
    <col min="9229" max="9467" width="9.140625" style="24"/>
    <col min="9468" max="9468" width="0.85546875" style="24" customWidth="1"/>
    <col min="9469" max="9469" width="4" style="24" customWidth="1"/>
    <col min="9470" max="9470" width="16.7109375" style="24" customWidth="1"/>
    <col min="9471" max="9471" width="7.5703125" style="24" customWidth="1"/>
    <col min="9472" max="9484" width="14.42578125" style="24" customWidth="1"/>
    <col min="9485" max="9723" width="9.140625" style="24"/>
    <col min="9724" max="9724" width="0.85546875" style="24" customWidth="1"/>
    <col min="9725" max="9725" width="4" style="24" customWidth="1"/>
    <col min="9726" max="9726" width="16.7109375" style="24" customWidth="1"/>
    <col min="9727" max="9727" width="7.5703125" style="24" customWidth="1"/>
    <col min="9728" max="9740" width="14.42578125" style="24" customWidth="1"/>
    <col min="9741" max="9979" width="9.140625" style="24"/>
    <col min="9980" max="9980" width="0.85546875" style="24" customWidth="1"/>
    <col min="9981" max="9981" width="4" style="24" customWidth="1"/>
    <col min="9982" max="9982" width="16.7109375" style="24" customWidth="1"/>
    <col min="9983" max="9983" width="7.5703125" style="24" customWidth="1"/>
    <col min="9984" max="9996" width="14.42578125" style="24" customWidth="1"/>
    <col min="9997" max="10235" width="9.140625" style="24"/>
    <col min="10236" max="10236" width="0.85546875" style="24" customWidth="1"/>
    <col min="10237" max="10237" width="4" style="24" customWidth="1"/>
    <col min="10238" max="10238" width="16.7109375" style="24" customWidth="1"/>
    <col min="10239" max="10239" width="7.5703125" style="24" customWidth="1"/>
    <col min="10240" max="10252" width="14.42578125" style="24" customWidth="1"/>
    <col min="10253" max="10491" width="9.140625" style="24"/>
    <col min="10492" max="10492" width="0.85546875" style="24" customWidth="1"/>
    <col min="10493" max="10493" width="4" style="24" customWidth="1"/>
    <col min="10494" max="10494" width="16.7109375" style="24" customWidth="1"/>
    <col min="10495" max="10495" width="7.5703125" style="24" customWidth="1"/>
    <col min="10496" max="10508" width="14.42578125" style="24" customWidth="1"/>
    <col min="10509" max="10747" width="9.140625" style="24"/>
    <col min="10748" max="10748" width="0.85546875" style="24" customWidth="1"/>
    <col min="10749" max="10749" width="4" style="24" customWidth="1"/>
    <col min="10750" max="10750" width="16.7109375" style="24" customWidth="1"/>
    <col min="10751" max="10751" width="7.5703125" style="24" customWidth="1"/>
    <col min="10752" max="10764" width="14.42578125" style="24" customWidth="1"/>
    <col min="10765" max="11003" width="9.140625" style="24"/>
    <col min="11004" max="11004" width="0.85546875" style="24" customWidth="1"/>
    <col min="11005" max="11005" width="4" style="24" customWidth="1"/>
    <col min="11006" max="11006" width="16.7109375" style="24" customWidth="1"/>
    <col min="11007" max="11007" width="7.5703125" style="24" customWidth="1"/>
    <col min="11008" max="11020" width="14.42578125" style="24" customWidth="1"/>
    <col min="11021" max="11259" width="9.140625" style="24"/>
    <col min="11260" max="11260" width="0.85546875" style="24" customWidth="1"/>
    <col min="11261" max="11261" width="4" style="24" customWidth="1"/>
    <col min="11262" max="11262" width="16.7109375" style="24" customWidth="1"/>
    <col min="11263" max="11263" width="7.5703125" style="24" customWidth="1"/>
    <col min="11264" max="11276" width="14.42578125" style="24" customWidth="1"/>
    <col min="11277" max="11515" width="9.140625" style="24"/>
    <col min="11516" max="11516" width="0.85546875" style="24" customWidth="1"/>
    <col min="11517" max="11517" width="4" style="24" customWidth="1"/>
    <col min="11518" max="11518" width="16.7109375" style="24" customWidth="1"/>
    <col min="11519" max="11519" width="7.5703125" style="24" customWidth="1"/>
    <col min="11520" max="11532" width="14.42578125" style="24" customWidth="1"/>
    <col min="11533" max="11771" width="9.140625" style="24"/>
    <col min="11772" max="11772" width="0.85546875" style="24" customWidth="1"/>
    <col min="11773" max="11773" width="4" style="24" customWidth="1"/>
    <col min="11774" max="11774" width="16.7109375" style="24" customWidth="1"/>
    <col min="11775" max="11775" width="7.5703125" style="24" customWidth="1"/>
    <col min="11776" max="11788" width="14.42578125" style="24" customWidth="1"/>
    <col min="11789" max="12027" width="9.140625" style="24"/>
    <col min="12028" max="12028" width="0.85546875" style="24" customWidth="1"/>
    <col min="12029" max="12029" width="4" style="24" customWidth="1"/>
    <col min="12030" max="12030" width="16.7109375" style="24" customWidth="1"/>
    <col min="12031" max="12031" width="7.5703125" style="24" customWidth="1"/>
    <col min="12032" max="12044" width="14.42578125" style="24" customWidth="1"/>
    <col min="12045" max="12283" width="9.140625" style="24"/>
    <col min="12284" max="12284" width="0.85546875" style="24" customWidth="1"/>
    <col min="12285" max="12285" width="4" style="24" customWidth="1"/>
    <col min="12286" max="12286" width="16.7109375" style="24" customWidth="1"/>
    <col min="12287" max="12287" width="7.5703125" style="24" customWidth="1"/>
    <col min="12288" max="12300" width="14.42578125" style="24" customWidth="1"/>
    <col min="12301" max="12539" width="9.140625" style="24"/>
    <col min="12540" max="12540" width="0.85546875" style="24" customWidth="1"/>
    <col min="12541" max="12541" width="4" style="24" customWidth="1"/>
    <col min="12542" max="12542" width="16.7109375" style="24" customWidth="1"/>
    <col min="12543" max="12543" width="7.5703125" style="24" customWidth="1"/>
    <col min="12544" max="12556" width="14.42578125" style="24" customWidth="1"/>
    <col min="12557" max="12795" width="9.140625" style="24"/>
    <col min="12796" max="12796" width="0.85546875" style="24" customWidth="1"/>
    <col min="12797" max="12797" width="4" style="24" customWidth="1"/>
    <col min="12798" max="12798" width="16.7109375" style="24" customWidth="1"/>
    <col min="12799" max="12799" width="7.5703125" style="24" customWidth="1"/>
    <col min="12800" max="12812" width="14.42578125" style="24" customWidth="1"/>
    <col min="12813" max="13051" width="9.140625" style="24"/>
    <col min="13052" max="13052" width="0.85546875" style="24" customWidth="1"/>
    <col min="13053" max="13053" width="4" style="24" customWidth="1"/>
    <col min="13054" max="13054" width="16.7109375" style="24" customWidth="1"/>
    <col min="13055" max="13055" width="7.5703125" style="24" customWidth="1"/>
    <col min="13056" max="13068" width="14.42578125" style="24" customWidth="1"/>
    <col min="13069" max="13307" width="9.140625" style="24"/>
    <col min="13308" max="13308" width="0.85546875" style="24" customWidth="1"/>
    <col min="13309" max="13309" width="4" style="24" customWidth="1"/>
    <col min="13310" max="13310" width="16.7109375" style="24" customWidth="1"/>
    <col min="13311" max="13311" width="7.5703125" style="24" customWidth="1"/>
    <col min="13312" max="13324" width="14.42578125" style="24" customWidth="1"/>
    <col min="13325" max="13563" width="9.140625" style="24"/>
    <col min="13564" max="13564" width="0.85546875" style="24" customWidth="1"/>
    <col min="13565" max="13565" width="4" style="24" customWidth="1"/>
    <col min="13566" max="13566" width="16.7109375" style="24" customWidth="1"/>
    <col min="13567" max="13567" width="7.5703125" style="24" customWidth="1"/>
    <col min="13568" max="13580" width="14.42578125" style="24" customWidth="1"/>
    <col min="13581" max="13819" width="9.140625" style="24"/>
    <col min="13820" max="13820" width="0.85546875" style="24" customWidth="1"/>
    <col min="13821" max="13821" width="4" style="24" customWidth="1"/>
    <col min="13822" max="13822" width="16.7109375" style="24" customWidth="1"/>
    <col min="13823" max="13823" width="7.5703125" style="24" customWidth="1"/>
    <col min="13824" max="13836" width="14.42578125" style="24" customWidth="1"/>
    <col min="13837" max="14075" width="9.140625" style="24"/>
    <col min="14076" max="14076" width="0.85546875" style="24" customWidth="1"/>
    <col min="14077" max="14077" width="4" style="24" customWidth="1"/>
    <col min="14078" max="14078" width="16.7109375" style="24" customWidth="1"/>
    <col min="14079" max="14079" width="7.5703125" style="24" customWidth="1"/>
    <col min="14080" max="14092" width="14.42578125" style="24" customWidth="1"/>
    <col min="14093" max="14331" width="9.140625" style="24"/>
    <col min="14332" max="14332" width="0.85546875" style="24" customWidth="1"/>
    <col min="14333" max="14333" width="4" style="24" customWidth="1"/>
    <col min="14334" max="14334" width="16.7109375" style="24" customWidth="1"/>
    <col min="14335" max="14335" width="7.5703125" style="24" customWidth="1"/>
    <col min="14336" max="14348" width="14.42578125" style="24" customWidth="1"/>
    <col min="14349" max="14587" width="9.140625" style="24"/>
    <col min="14588" max="14588" width="0.85546875" style="24" customWidth="1"/>
    <col min="14589" max="14589" width="4" style="24" customWidth="1"/>
    <col min="14590" max="14590" width="16.7109375" style="24" customWidth="1"/>
    <col min="14591" max="14591" width="7.5703125" style="24" customWidth="1"/>
    <col min="14592" max="14604" width="14.42578125" style="24" customWidth="1"/>
    <col min="14605" max="14843" width="9.140625" style="24"/>
    <col min="14844" max="14844" width="0.85546875" style="24" customWidth="1"/>
    <col min="14845" max="14845" width="4" style="24" customWidth="1"/>
    <col min="14846" max="14846" width="16.7109375" style="24" customWidth="1"/>
    <col min="14847" max="14847" width="7.5703125" style="24" customWidth="1"/>
    <col min="14848" max="14860" width="14.42578125" style="24" customWidth="1"/>
    <col min="14861" max="15099" width="9.140625" style="24"/>
    <col min="15100" max="15100" width="0.85546875" style="24" customWidth="1"/>
    <col min="15101" max="15101" width="4" style="24" customWidth="1"/>
    <col min="15102" max="15102" width="16.7109375" style="24" customWidth="1"/>
    <col min="15103" max="15103" width="7.5703125" style="24" customWidth="1"/>
    <col min="15104" max="15116" width="14.42578125" style="24" customWidth="1"/>
    <col min="15117" max="15355" width="9.140625" style="24"/>
    <col min="15356" max="15356" width="0.85546875" style="24" customWidth="1"/>
    <col min="15357" max="15357" width="4" style="24" customWidth="1"/>
    <col min="15358" max="15358" width="16.7109375" style="24" customWidth="1"/>
    <col min="15359" max="15359" width="7.5703125" style="24" customWidth="1"/>
    <col min="15360" max="15372" width="14.42578125" style="24" customWidth="1"/>
    <col min="15373" max="15611" width="9.140625" style="24"/>
    <col min="15612" max="15612" width="0.85546875" style="24" customWidth="1"/>
    <col min="15613" max="15613" width="4" style="24" customWidth="1"/>
    <col min="15614" max="15614" width="16.7109375" style="24" customWidth="1"/>
    <col min="15615" max="15615" width="7.5703125" style="24" customWidth="1"/>
    <col min="15616" max="15628" width="14.42578125" style="24" customWidth="1"/>
    <col min="15629" max="15867" width="9.140625" style="24"/>
    <col min="15868" max="15868" width="0.85546875" style="24" customWidth="1"/>
    <col min="15869" max="15869" width="4" style="24" customWidth="1"/>
    <col min="15870" max="15870" width="16.7109375" style="24" customWidth="1"/>
    <col min="15871" max="15871" width="7.5703125" style="24" customWidth="1"/>
    <col min="15872" max="15884" width="14.42578125" style="24" customWidth="1"/>
    <col min="15885" max="16123" width="9.140625" style="24"/>
    <col min="16124" max="16124" width="0.85546875" style="24" customWidth="1"/>
    <col min="16125" max="16125" width="4" style="24" customWidth="1"/>
    <col min="16126" max="16126" width="16.7109375" style="24" customWidth="1"/>
    <col min="16127" max="16127" width="7.5703125" style="24" customWidth="1"/>
    <col min="16128" max="16140" width="14.42578125" style="24" customWidth="1"/>
    <col min="16141" max="16384" width="9.140625" style="24"/>
  </cols>
  <sheetData>
    <row r="2" spans="1:13" ht="15.75">
      <c r="B2" s="428"/>
      <c r="C2" s="428"/>
      <c r="D2" s="428"/>
      <c r="E2" s="428"/>
      <c r="F2" s="428"/>
      <c r="G2" s="428"/>
      <c r="H2" s="428"/>
      <c r="I2" s="428"/>
      <c r="J2" s="428"/>
      <c r="K2" s="428"/>
      <c r="L2" s="428"/>
    </row>
    <row r="3" spans="1:13" ht="19.5" customHeight="1">
      <c r="B3" s="660"/>
      <c r="C3" s="660" t="s">
        <v>0</v>
      </c>
      <c r="D3" s="1051">
        <f>基本項目入力!E9</f>
        <v>0</v>
      </c>
      <c r="E3" s="1051"/>
      <c r="F3" s="1051"/>
      <c r="G3" s="58"/>
      <c r="H3" s="58"/>
      <c r="I3" s="428"/>
      <c r="J3" s="789" t="s">
        <v>206</v>
      </c>
      <c r="K3" s="1035">
        <f>基本項目入力!E13</f>
        <v>0</v>
      </c>
      <c r="L3" s="1035"/>
      <c r="M3" s="31"/>
    </row>
    <row r="4" spans="1:13" ht="19.5" customHeight="1">
      <c r="A4" s="25"/>
      <c r="B4" s="660"/>
      <c r="C4" s="660" t="s">
        <v>2</v>
      </c>
      <c r="D4" s="1051">
        <f>基本項目入力!E11</f>
        <v>0</v>
      </c>
      <c r="E4" s="1051"/>
      <c r="F4" s="1051"/>
      <c r="G4" s="802"/>
      <c r="H4" s="802"/>
      <c r="I4" s="803"/>
      <c r="J4" s="803"/>
      <c r="K4" s="428"/>
      <c r="L4" s="802"/>
    </row>
    <row r="5" spans="1:13" ht="19.5" customHeight="1">
      <c r="A5" s="25"/>
      <c r="B5" s="660"/>
      <c r="C5" s="431"/>
      <c r="D5" s="663"/>
      <c r="E5" s="663"/>
      <c r="F5" s="663"/>
      <c r="G5" s="661"/>
      <c r="H5" s="661"/>
      <c r="I5" s="662"/>
      <c r="J5" s="662"/>
      <c r="K5" s="428"/>
      <c r="L5" s="661"/>
    </row>
    <row r="6" spans="1:13" ht="19.5" customHeight="1">
      <c r="A6" s="25"/>
      <c r="B6" s="1036" t="s">
        <v>246</v>
      </c>
      <c r="C6" s="1036"/>
      <c r="D6" s="1036"/>
      <c r="E6" s="1036"/>
      <c r="F6" s="1036"/>
      <c r="G6" s="1036"/>
      <c r="H6" s="1036"/>
      <c r="I6" s="1036"/>
      <c r="J6" s="1036"/>
      <c r="K6" s="1036"/>
      <c r="L6" s="1036"/>
    </row>
    <row r="7" spans="1:13" ht="19.5" customHeight="1">
      <c r="A7" s="25"/>
      <c r="B7" s="1036"/>
      <c r="C7" s="1036"/>
      <c r="D7" s="1036"/>
      <c r="E7" s="1036"/>
      <c r="F7" s="1036"/>
      <c r="G7" s="1036"/>
      <c r="H7" s="1036"/>
      <c r="I7" s="1036"/>
      <c r="J7" s="1036"/>
      <c r="K7" s="1036"/>
      <c r="L7" s="1036"/>
    </row>
    <row r="8" spans="1:13" ht="19.5" customHeight="1">
      <c r="D8" s="1116"/>
      <c r="E8" s="1116"/>
    </row>
    <row r="9" spans="1:13" ht="20.100000000000001" customHeight="1">
      <c r="B9" s="428"/>
      <c r="C9" s="428"/>
      <c r="D9" s="428"/>
      <c r="E9" s="428"/>
      <c r="F9" s="428"/>
      <c r="G9" s="428"/>
      <c r="H9" s="428"/>
      <c r="I9" s="428"/>
      <c r="J9" s="428"/>
      <c r="K9" s="815" t="s">
        <v>3</v>
      </c>
      <c r="L9" s="816">
        <f>基本項目入力!E15</f>
        <v>0</v>
      </c>
    </row>
    <row r="10" spans="1:13" ht="24.95" customHeight="1">
      <c r="B10" s="1117">
        <f>入力シート№1!B16</f>
        <v>0</v>
      </c>
      <c r="C10" s="1118"/>
      <c r="D10" s="1121" t="s">
        <v>35</v>
      </c>
      <c r="E10" s="664" t="str">
        <f>基本項目入力!$F$17-2&amp;"/"&amp;基本項目入力!$H$17&amp;"期"</f>
        <v>-2/期</v>
      </c>
      <c r="F10" s="664" t="str">
        <f>基本項目入力!$F$17-1&amp;"/"&amp;基本項目入力!$H$17&amp;"期"</f>
        <v>-1/期</v>
      </c>
      <c r="G10" s="665" t="str">
        <f>基本項目入力!$F$17&amp;"/"&amp;基本項目入力!$H$17&amp;"期"</f>
        <v>/期</v>
      </c>
      <c r="H10" s="666" t="str">
        <f>基本項目入力!$F$17+1&amp;"/"&amp;基本項目入力!$H$17&amp;"期"</f>
        <v>1/期</v>
      </c>
      <c r="I10" s="667" t="str">
        <f>基本項目入力!$F$17+2&amp;"/"&amp;基本項目入力!$H$17&amp;"期"</f>
        <v>2/期</v>
      </c>
      <c r="J10" s="667" t="str">
        <f>基本項目入力!$F$17+3&amp;"/"&amp;基本項目入力!$H$17&amp;"期"</f>
        <v>3/期</v>
      </c>
      <c r="K10" s="667" t="str">
        <f>基本項目入力!$F$17+4&amp;"/"&amp;基本項目入力!$H$17&amp;"期"</f>
        <v>4/期</v>
      </c>
      <c r="L10" s="664" t="str">
        <f>基本項目入力!$F$17+5&amp;"/"&amp;基本項目入力!$H$17&amp;"期"</f>
        <v>5/期</v>
      </c>
    </row>
    <row r="11" spans="1:13" ht="24.95" customHeight="1" thickBot="1">
      <c r="B11" s="1119"/>
      <c r="C11" s="1120"/>
      <c r="D11" s="1122"/>
      <c r="E11" s="668" t="s">
        <v>4</v>
      </c>
      <c r="F11" s="668" t="s">
        <v>4</v>
      </c>
      <c r="G11" s="437" t="s">
        <v>4</v>
      </c>
      <c r="H11" s="438" t="s">
        <v>313</v>
      </c>
      <c r="I11" s="440" t="s">
        <v>294</v>
      </c>
      <c r="J11" s="440" t="s">
        <v>295</v>
      </c>
      <c r="K11" s="440" t="s">
        <v>296</v>
      </c>
      <c r="L11" s="436" t="s">
        <v>297</v>
      </c>
    </row>
    <row r="12" spans="1:13" ht="24.95" customHeight="1" thickTop="1">
      <c r="B12" s="669" t="s">
        <v>6</v>
      </c>
      <c r="C12" s="670"/>
      <c r="D12" s="670"/>
      <c r="E12" s="671">
        <f>入力シート№1!D16</f>
        <v>0</v>
      </c>
      <c r="F12" s="671">
        <f>入力シート№1!E16</f>
        <v>0</v>
      </c>
      <c r="G12" s="672">
        <f>入力シート№1!F16</f>
        <v>0</v>
      </c>
      <c r="H12" s="673">
        <f>入力シート№1!G16</f>
        <v>0</v>
      </c>
      <c r="I12" s="674">
        <f>入力シート№1!H16</f>
        <v>0</v>
      </c>
      <c r="J12" s="674">
        <f>入力シート№1!I16</f>
        <v>0</v>
      </c>
      <c r="K12" s="674">
        <f>入力シート№1!J16</f>
        <v>0</v>
      </c>
      <c r="L12" s="671">
        <f>入力シート№1!K16</f>
        <v>0</v>
      </c>
    </row>
    <row r="13" spans="1:13" ht="24.95" customHeight="1">
      <c r="B13" s="466" t="s">
        <v>7</v>
      </c>
      <c r="C13" s="467"/>
      <c r="D13" s="467"/>
      <c r="E13" s="507">
        <f>SUM(E14:E24)</f>
        <v>0</v>
      </c>
      <c r="F13" s="507">
        <f>SUM(F14:F24)</f>
        <v>0</v>
      </c>
      <c r="G13" s="508">
        <f t="shared" ref="G13:L13" si="0">SUM(G14:G24)</f>
        <v>0</v>
      </c>
      <c r="H13" s="509">
        <f t="shared" si="0"/>
        <v>0</v>
      </c>
      <c r="I13" s="675">
        <f t="shared" si="0"/>
        <v>0</v>
      </c>
      <c r="J13" s="507">
        <f t="shared" si="0"/>
        <v>0</v>
      </c>
      <c r="K13" s="675">
        <f t="shared" si="0"/>
        <v>0</v>
      </c>
      <c r="L13" s="507">
        <f t="shared" si="0"/>
        <v>0</v>
      </c>
    </row>
    <row r="14" spans="1:13" ht="24.95" customHeight="1">
      <c r="B14" s="676"/>
      <c r="C14" s="1123" t="s">
        <v>89</v>
      </c>
      <c r="D14" s="1124"/>
      <c r="E14" s="498"/>
      <c r="F14" s="498"/>
      <c r="G14" s="499"/>
      <c r="H14" s="500"/>
      <c r="I14" s="677"/>
      <c r="J14" s="677"/>
      <c r="K14" s="677"/>
      <c r="L14" s="498"/>
    </row>
    <row r="15" spans="1:13" ht="24.95" customHeight="1">
      <c r="B15" s="676"/>
      <c r="C15" s="1114" t="s">
        <v>38</v>
      </c>
      <c r="D15" s="1115"/>
      <c r="E15" s="678"/>
      <c r="F15" s="678"/>
      <c r="G15" s="679"/>
      <c r="H15" s="680"/>
      <c r="I15" s="681"/>
      <c r="J15" s="681"/>
      <c r="K15" s="681"/>
      <c r="L15" s="678"/>
    </row>
    <row r="16" spans="1:13" ht="24.95" customHeight="1">
      <c r="B16" s="676"/>
      <c r="C16" s="1114" t="s">
        <v>39</v>
      </c>
      <c r="D16" s="1115"/>
      <c r="E16" s="678"/>
      <c r="F16" s="678"/>
      <c r="G16" s="679"/>
      <c r="H16" s="680"/>
      <c r="I16" s="681"/>
      <c r="J16" s="681"/>
      <c r="K16" s="681"/>
      <c r="L16" s="678"/>
    </row>
    <row r="17" spans="2:12" ht="24.95" customHeight="1">
      <c r="B17" s="676"/>
      <c r="C17" s="1114" t="s">
        <v>40</v>
      </c>
      <c r="D17" s="1115"/>
      <c r="E17" s="678"/>
      <c r="F17" s="678"/>
      <c r="G17" s="679"/>
      <c r="H17" s="680"/>
      <c r="I17" s="681"/>
      <c r="J17" s="681"/>
      <c r="K17" s="681"/>
      <c r="L17" s="678"/>
    </row>
    <row r="18" spans="2:12" ht="24.95" customHeight="1">
      <c r="B18" s="676"/>
      <c r="C18" s="1114" t="s">
        <v>41</v>
      </c>
      <c r="D18" s="1115"/>
      <c r="E18" s="678"/>
      <c r="F18" s="678"/>
      <c r="G18" s="679"/>
      <c r="H18" s="680"/>
      <c r="I18" s="681"/>
      <c r="J18" s="681"/>
      <c r="K18" s="681"/>
      <c r="L18" s="678"/>
    </row>
    <row r="19" spans="2:12" ht="24.95" customHeight="1">
      <c r="B19" s="676"/>
      <c r="C19" s="1114" t="s">
        <v>42</v>
      </c>
      <c r="D19" s="1115"/>
      <c r="E19" s="678"/>
      <c r="F19" s="678"/>
      <c r="G19" s="679"/>
      <c r="H19" s="680"/>
      <c r="I19" s="681"/>
      <c r="J19" s="681"/>
      <c r="K19" s="681"/>
      <c r="L19" s="678"/>
    </row>
    <row r="20" spans="2:12" ht="24.95" customHeight="1">
      <c r="B20" s="676"/>
      <c r="C20" s="1114" t="s">
        <v>43</v>
      </c>
      <c r="D20" s="1115"/>
      <c r="E20" s="678"/>
      <c r="F20" s="678"/>
      <c r="G20" s="679"/>
      <c r="H20" s="680"/>
      <c r="I20" s="681"/>
      <c r="J20" s="681"/>
      <c r="K20" s="681"/>
      <c r="L20" s="678"/>
    </row>
    <row r="21" spans="2:12" ht="24.95" customHeight="1">
      <c r="B21" s="676"/>
      <c r="C21" s="1114" t="s">
        <v>44</v>
      </c>
      <c r="D21" s="1115"/>
      <c r="E21" s="511"/>
      <c r="F21" s="511"/>
      <c r="G21" s="512"/>
      <c r="H21" s="513"/>
      <c r="I21" s="514"/>
      <c r="J21" s="514"/>
      <c r="K21" s="514"/>
      <c r="L21" s="511"/>
    </row>
    <row r="22" spans="2:12" ht="24.95" customHeight="1">
      <c r="B22" s="676"/>
      <c r="C22" s="1125" t="s">
        <v>45</v>
      </c>
      <c r="D22" s="1126"/>
      <c r="E22" s="682"/>
      <c r="F22" s="682"/>
      <c r="G22" s="683"/>
      <c r="H22" s="684"/>
      <c r="I22" s="685"/>
      <c r="J22" s="685"/>
      <c r="K22" s="685"/>
      <c r="L22" s="682"/>
    </row>
    <row r="23" spans="2:12" ht="24.95" customHeight="1">
      <c r="B23" s="676"/>
      <c r="C23" s="1127" t="s">
        <v>46</v>
      </c>
      <c r="D23" s="1128"/>
      <c r="E23" s="518"/>
      <c r="F23" s="518"/>
      <c r="G23" s="519"/>
      <c r="H23" s="520"/>
      <c r="I23" s="521"/>
      <c r="J23" s="521"/>
      <c r="K23" s="521"/>
      <c r="L23" s="518"/>
    </row>
    <row r="24" spans="2:12" ht="24.95" customHeight="1">
      <c r="B24" s="686"/>
      <c r="C24" s="1127" t="s">
        <v>309</v>
      </c>
      <c r="D24" s="1128"/>
      <c r="E24" s="504"/>
      <c r="F24" s="504"/>
      <c r="G24" s="505"/>
      <c r="H24" s="506"/>
      <c r="I24" s="516"/>
      <c r="J24" s="516"/>
      <c r="K24" s="516"/>
      <c r="L24" s="504"/>
    </row>
    <row r="25" spans="2:12" ht="24.95" customHeight="1">
      <c r="B25" s="477" t="s">
        <v>8</v>
      </c>
      <c r="C25" s="496"/>
      <c r="D25" s="496"/>
      <c r="E25" s="113">
        <f t="shared" ref="E25:L25" si="1">+E12-E13</f>
        <v>0</v>
      </c>
      <c r="F25" s="113">
        <f t="shared" si="1"/>
        <v>0</v>
      </c>
      <c r="G25" s="114">
        <f t="shared" si="1"/>
        <v>0</v>
      </c>
      <c r="H25" s="115">
        <f t="shared" si="1"/>
        <v>0</v>
      </c>
      <c r="I25" s="268">
        <f t="shared" si="1"/>
        <v>0</v>
      </c>
      <c r="J25" s="113">
        <f t="shared" si="1"/>
        <v>0</v>
      </c>
      <c r="K25" s="116">
        <f t="shared" si="1"/>
        <v>0</v>
      </c>
      <c r="L25" s="113">
        <f t="shared" si="1"/>
        <v>0</v>
      </c>
    </row>
    <row r="26" spans="2:12" ht="24.95" customHeight="1">
      <c r="B26" s="484"/>
      <c r="C26" s="1129" t="s">
        <v>9</v>
      </c>
      <c r="D26" s="1130"/>
      <c r="E26" s="687" t="str">
        <f t="shared" ref="E26:L26" si="2">IF(E12&gt;0,E25/E12,"-")</f>
        <v>-</v>
      </c>
      <c r="F26" s="687" t="str">
        <f t="shared" si="2"/>
        <v>-</v>
      </c>
      <c r="G26" s="688" t="str">
        <f t="shared" si="2"/>
        <v>-</v>
      </c>
      <c r="H26" s="689" t="str">
        <f t="shared" si="2"/>
        <v>-</v>
      </c>
      <c r="I26" s="690" t="str">
        <f t="shared" si="2"/>
        <v>-</v>
      </c>
      <c r="J26" s="687" t="str">
        <f t="shared" si="2"/>
        <v>-</v>
      </c>
      <c r="K26" s="691" t="str">
        <f t="shared" si="2"/>
        <v>-</v>
      </c>
      <c r="L26" s="687" t="str">
        <f t="shared" si="2"/>
        <v>-</v>
      </c>
    </row>
    <row r="27" spans="2:12" ht="18.95" customHeight="1">
      <c r="B27" s="494"/>
      <c r="C27" s="692"/>
      <c r="D27" s="693"/>
      <c r="E27" s="694"/>
      <c r="F27" s="694"/>
      <c r="G27" s="694"/>
      <c r="H27" s="694"/>
      <c r="I27" s="694"/>
      <c r="J27" s="694"/>
      <c r="K27" s="694"/>
      <c r="L27" s="694"/>
    </row>
    <row r="28" spans="2:12" ht="20.100000000000001" customHeight="1">
      <c r="B28" s="494"/>
      <c r="C28" s="494"/>
      <c r="D28" s="494"/>
      <c r="E28" s="695"/>
      <c r="F28" s="695"/>
      <c r="G28" s="695"/>
      <c r="H28" s="695"/>
      <c r="I28" s="695"/>
      <c r="J28" s="428"/>
      <c r="K28" s="428"/>
      <c r="L28" s="428"/>
    </row>
    <row r="29" spans="2:12" ht="24.95" customHeight="1">
      <c r="B29" s="1117">
        <f>入力シート№1!B17</f>
        <v>0</v>
      </c>
      <c r="C29" s="1118"/>
      <c r="D29" s="1121" t="s">
        <v>35</v>
      </c>
      <c r="E29" s="664" t="str">
        <f>基本項目入力!$F$17-2&amp;"/"&amp;基本項目入力!$H$17&amp;"期"</f>
        <v>-2/期</v>
      </c>
      <c r="F29" s="664" t="str">
        <f>基本項目入力!$F$17-1&amp;"/"&amp;基本項目入力!$H$17&amp;"期"</f>
        <v>-1/期</v>
      </c>
      <c r="G29" s="665" t="str">
        <f>基本項目入力!$F$17&amp;"/"&amp;基本項目入力!$H$17&amp;"期"</f>
        <v>/期</v>
      </c>
      <c r="H29" s="666" t="str">
        <f>基本項目入力!$F$17+1&amp;"/"&amp;基本項目入力!$H$17&amp;"期"</f>
        <v>1/期</v>
      </c>
      <c r="I29" s="667" t="str">
        <f>基本項目入力!$F$17+2&amp;"/"&amp;基本項目入力!$H$17&amp;"期"</f>
        <v>2/期</v>
      </c>
      <c r="J29" s="667" t="str">
        <f>基本項目入力!$F$17+3&amp;"/"&amp;基本項目入力!$H$17&amp;"期"</f>
        <v>3/期</v>
      </c>
      <c r="K29" s="667" t="str">
        <f>基本項目入力!$F$17+4&amp;"/"&amp;基本項目入力!$H$17&amp;"期"</f>
        <v>4/期</v>
      </c>
      <c r="L29" s="664" t="str">
        <f>基本項目入力!$F$17+5&amp;"/"&amp;基本項目入力!$H$17&amp;"期"</f>
        <v>5/期</v>
      </c>
    </row>
    <row r="30" spans="2:12" ht="24.95" customHeight="1" thickBot="1">
      <c r="B30" s="1119"/>
      <c r="C30" s="1120"/>
      <c r="D30" s="1122"/>
      <c r="E30" s="668" t="s">
        <v>4</v>
      </c>
      <c r="F30" s="668" t="s">
        <v>4</v>
      </c>
      <c r="G30" s="437" t="s">
        <v>4</v>
      </c>
      <c r="H30" s="438" t="s">
        <v>313</v>
      </c>
      <c r="I30" s="440" t="s">
        <v>294</v>
      </c>
      <c r="J30" s="440" t="s">
        <v>295</v>
      </c>
      <c r="K30" s="440" t="s">
        <v>296</v>
      </c>
      <c r="L30" s="436" t="s">
        <v>297</v>
      </c>
    </row>
    <row r="31" spans="2:12" ht="24.95" customHeight="1" thickTop="1">
      <c r="B31" s="669" t="s">
        <v>6</v>
      </c>
      <c r="C31" s="670"/>
      <c r="D31" s="670"/>
      <c r="E31" s="671">
        <f>入力シート№1!D17</f>
        <v>0</v>
      </c>
      <c r="F31" s="671">
        <f>入力シート№1!E17</f>
        <v>0</v>
      </c>
      <c r="G31" s="672">
        <f>入力シート№1!F17</f>
        <v>0</v>
      </c>
      <c r="H31" s="696">
        <f>入力シート№1!G17</f>
        <v>0</v>
      </c>
      <c r="I31" s="671">
        <f>入力シート№1!H17</f>
        <v>0</v>
      </c>
      <c r="J31" s="674">
        <f>入力シート№1!I17</f>
        <v>0</v>
      </c>
      <c r="K31" s="674">
        <f>入力シート№1!J17</f>
        <v>0</v>
      </c>
      <c r="L31" s="671">
        <f>入力シート№1!K17</f>
        <v>0</v>
      </c>
    </row>
    <row r="32" spans="2:12" ht="24.95" customHeight="1">
      <c r="B32" s="466" t="s">
        <v>7</v>
      </c>
      <c r="C32" s="467"/>
      <c r="D32" s="467"/>
      <c r="E32" s="507">
        <f t="shared" ref="E32:L32" si="3">SUM(E33:E43)</f>
        <v>0</v>
      </c>
      <c r="F32" s="507">
        <f t="shared" si="3"/>
        <v>0</v>
      </c>
      <c r="G32" s="508">
        <f t="shared" si="3"/>
        <v>0</v>
      </c>
      <c r="H32" s="697">
        <f t="shared" ref="H32" si="4">SUM(H33:H43)</f>
        <v>0</v>
      </c>
      <c r="I32" s="507">
        <f t="shared" si="3"/>
        <v>0</v>
      </c>
      <c r="J32" s="675">
        <f t="shared" si="3"/>
        <v>0</v>
      </c>
      <c r="K32" s="675">
        <f t="shared" si="3"/>
        <v>0</v>
      </c>
      <c r="L32" s="507">
        <f t="shared" si="3"/>
        <v>0</v>
      </c>
    </row>
    <row r="33" spans="2:12" ht="24.95" customHeight="1">
      <c r="B33" s="676"/>
      <c r="C33" s="1123" t="s">
        <v>89</v>
      </c>
      <c r="D33" s="1124"/>
      <c r="E33" s="498"/>
      <c r="F33" s="498"/>
      <c r="G33" s="499"/>
      <c r="H33" s="500"/>
      <c r="I33" s="677"/>
      <c r="J33" s="677"/>
      <c r="K33" s="677"/>
      <c r="L33" s="498"/>
    </row>
    <row r="34" spans="2:12" ht="24.95" customHeight="1">
      <c r="B34" s="676"/>
      <c r="C34" s="1114" t="s">
        <v>38</v>
      </c>
      <c r="D34" s="1115"/>
      <c r="E34" s="678"/>
      <c r="F34" s="678"/>
      <c r="G34" s="679"/>
      <c r="H34" s="680"/>
      <c r="I34" s="681"/>
      <c r="J34" s="681"/>
      <c r="K34" s="681"/>
      <c r="L34" s="678"/>
    </row>
    <row r="35" spans="2:12" ht="24.95" customHeight="1">
      <c r="B35" s="676"/>
      <c r="C35" s="1114" t="s">
        <v>39</v>
      </c>
      <c r="D35" s="1115"/>
      <c r="E35" s="678"/>
      <c r="F35" s="678"/>
      <c r="G35" s="679"/>
      <c r="H35" s="680"/>
      <c r="I35" s="681"/>
      <c r="J35" s="681"/>
      <c r="K35" s="681"/>
      <c r="L35" s="678"/>
    </row>
    <row r="36" spans="2:12" ht="24.95" customHeight="1">
      <c r="B36" s="676"/>
      <c r="C36" s="1114" t="s">
        <v>40</v>
      </c>
      <c r="D36" s="1115"/>
      <c r="E36" s="678"/>
      <c r="F36" s="678"/>
      <c r="G36" s="679"/>
      <c r="H36" s="680"/>
      <c r="I36" s="681"/>
      <c r="J36" s="681"/>
      <c r="K36" s="681"/>
      <c r="L36" s="678"/>
    </row>
    <row r="37" spans="2:12" ht="24.95" customHeight="1">
      <c r="B37" s="676"/>
      <c r="C37" s="1114" t="s">
        <v>41</v>
      </c>
      <c r="D37" s="1115"/>
      <c r="E37" s="678"/>
      <c r="F37" s="678"/>
      <c r="G37" s="679"/>
      <c r="H37" s="680"/>
      <c r="I37" s="681"/>
      <c r="J37" s="681"/>
      <c r="K37" s="681"/>
      <c r="L37" s="678"/>
    </row>
    <row r="38" spans="2:12" ht="24.95" customHeight="1">
      <c r="B38" s="676"/>
      <c r="C38" s="1114" t="s">
        <v>42</v>
      </c>
      <c r="D38" s="1115"/>
      <c r="E38" s="678"/>
      <c r="F38" s="678"/>
      <c r="G38" s="679"/>
      <c r="H38" s="680"/>
      <c r="I38" s="681"/>
      <c r="J38" s="681"/>
      <c r="K38" s="681"/>
      <c r="L38" s="678"/>
    </row>
    <row r="39" spans="2:12" ht="24.95" customHeight="1">
      <c r="B39" s="676"/>
      <c r="C39" s="1114" t="s">
        <v>43</v>
      </c>
      <c r="D39" s="1115"/>
      <c r="E39" s="678"/>
      <c r="F39" s="678"/>
      <c r="G39" s="679"/>
      <c r="H39" s="680"/>
      <c r="I39" s="681"/>
      <c r="J39" s="681"/>
      <c r="K39" s="681"/>
      <c r="L39" s="678"/>
    </row>
    <row r="40" spans="2:12" ht="24.95" customHeight="1">
      <c r="B40" s="676"/>
      <c r="C40" s="1114" t="s">
        <v>44</v>
      </c>
      <c r="D40" s="1115"/>
      <c r="E40" s="511"/>
      <c r="F40" s="511"/>
      <c r="G40" s="512"/>
      <c r="H40" s="513"/>
      <c r="I40" s="514"/>
      <c r="J40" s="514"/>
      <c r="K40" s="514"/>
      <c r="L40" s="511"/>
    </row>
    <row r="41" spans="2:12" ht="24.95" customHeight="1">
      <c r="B41" s="676"/>
      <c r="C41" s="1125" t="s">
        <v>45</v>
      </c>
      <c r="D41" s="1126"/>
      <c r="E41" s="682"/>
      <c r="F41" s="682"/>
      <c r="G41" s="683"/>
      <c r="H41" s="684"/>
      <c r="I41" s="685"/>
      <c r="J41" s="685"/>
      <c r="K41" s="685"/>
      <c r="L41" s="682"/>
    </row>
    <row r="42" spans="2:12" ht="24.95" customHeight="1">
      <c r="B42" s="676"/>
      <c r="C42" s="1127" t="s">
        <v>46</v>
      </c>
      <c r="D42" s="1128"/>
      <c r="E42" s="518"/>
      <c r="F42" s="518"/>
      <c r="G42" s="519"/>
      <c r="H42" s="520"/>
      <c r="I42" s="521"/>
      <c r="J42" s="521"/>
      <c r="K42" s="521"/>
      <c r="L42" s="518"/>
    </row>
    <row r="43" spans="2:12" ht="24.95" customHeight="1">
      <c r="B43" s="686"/>
      <c r="C43" s="1127" t="s">
        <v>309</v>
      </c>
      <c r="D43" s="1128"/>
      <c r="E43" s="504"/>
      <c r="F43" s="504"/>
      <c r="G43" s="505"/>
      <c r="H43" s="506"/>
      <c r="I43" s="516"/>
      <c r="J43" s="516"/>
      <c r="K43" s="516"/>
      <c r="L43" s="504"/>
    </row>
    <row r="44" spans="2:12" ht="24.95" customHeight="1">
      <c r="B44" s="477" t="s">
        <v>8</v>
      </c>
      <c r="C44" s="496"/>
      <c r="D44" s="496"/>
      <c r="E44" s="113">
        <f t="shared" ref="E44:L44" si="5">+E31-E32</f>
        <v>0</v>
      </c>
      <c r="F44" s="113">
        <f t="shared" si="5"/>
        <v>0</v>
      </c>
      <c r="G44" s="114">
        <f t="shared" si="5"/>
        <v>0</v>
      </c>
      <c r="H44" s="698">
        <f t="shared" si="5"/>
        <v>0</v>
      </c>
      <c r="I44" s="113">
        <f t="shared" si="5"/>
        <v>0</v>
      </c>
      <c r="J44" s="113">
        <f t="shared" si="5"/>
        <v>0</v>
      </c>
      <c r="K44" s="116">
        <f t="shared" si="5"/>
        <v>0</v>
      </c>
      <c r="L44" s="113">
        <f t="shared" si="5"/>
        <v>0</v>
      </c>
    </row>
    <row r="45" spans="2:12" ht="24.95" customHeight="1">
      <c r="B45" s="484"/>
      <c r="C45" s="1129" t="s">
        <v>9</v>
      </c>
      <c r="D45" s="1130"/>
      <c r="E45" s="687" t="str">
        <f t="shared" ref="E45:L45" si="6">IF(E31&gt;0,E44/E31,"-")</f>
        <v>-</v>
      </c>
      <c r="F45" s="687" t="str">
        <f t="shared" si="6"/>
        <v>-</v>
      </c>
      <c r="G45" s="688" t="str">
        <f t="shared" si="6"/>
        <v>-</v>
      </c>
      <c r="H45" s="699" t="str">
        <f t="shared" si="6"/>
        <v>-</v>
      </c>
      <c r="I45" s="687" t="str">
        <f t="shared" si="6"/>
        <v>-</v>
      </c>
      <c r="J45" s="687" t="str">
        <f t="shared" si="6"/>
        <v>-</v>
      </c>
      <c r="K45" s="691" t="str">
        <f t="shared" si="6"/>
        <v>-</v>
      </c>
      <c r="L45" s="687" t="str">
        <f t="shared" si="6"/>
        <v>-</v>
      </c>
    </row>
    <row r="46" spans="2:12" ht="20.100000000000001" customHeight="1"/>
    <row r="47" spans="2:12" ht="20.100000000000001" customHeight="1"/>
  </sheetData>
  <sheetProtection sheet="1" objects="1" scenarios="1"/>
  <mergeCells count="33">
    <mergeCell ref="C43:D43"/>
    <mergeCell ref="C45:D45"/>
    <mergeCell ref="C37:D37"/>
    <mergeCell ref="C38:D38"/>
    <mergeCell ref="C39:D39"/>
    <mergeCell ref="C40:D40"/>
    <mergeCell ref="C41:D41"/>
    <mergeCell ref="C42:D42"/>
    <mergeCell ref="K3:L3"/>
    <mergeCell ref="B6:L7"/>
    <mergeCell ref="C36:D36"/>
    <mergeCell ref="C20:D20"/>
    <mergeCell ref="C21:D21"/>
    <mergeCell ref="C22:D22"/>
    <mergeCell ref="C23:D23"/>
    <mergeCell ref="C24:D24"/>
    <mergeCell ref="C26:D26"/>
    <mergeCell ref="B29:C30"/>
    <mergeCell ref="D29:D30"/>
    <mergeCell ref="C33:D33"/>
    <mergeCell ref="C34:D34"/>
    <mergeCell ref="C35:D35"/>
    <mergeCell ref="C19:D19"/>
    <mergeCell ref="D3:F3"/>
    <mergeCell ref="C15:D15"/>
    <mergeCell ref="C16:D16"/>
    <mergeCell ref="C17:D17"/>
    <mergeCell ref="C18:D18"/>
    <mergeCell ref="D4:F4"/>
    <mergeCell ref="D8:E8"/>
    <mergeCell ref="B10:C11"/>
    <mergeCell ref="D10:D11"/>
    <mergeCell ref="C14:D14"/>
  </mergeCells>
  <phoneticPr fontId="5"/>
  <pageMargins left="0.70866141732283472" right="0.31496062992125984" top="0.35433070866141736" bottom="0.35433070866141736" header="0.51181102362204722" footer="0.51181102362204722"/>
  <pageSetup paperSize="9" scale="70"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2:N46"/>
  <sheetViews>
    <sheetView showGridLines="0" showRowColHeaders="0" zoomScale="80" zoomScaleNormal="80" zoomScaleSheetLayoutView="100" workbookViewId="0">
      <selection activeCell="Q17" sqref="Q17"/>
    </sheetView>
  </sheetViews>
  <sheetFormatPr defaultRowHeight="15"/>
  <cols>
    <col min="1" max="1" width="4.140625" style="24" customWidth="1"/>
    <col min="2" max="3" width="4.7109375" style="24" customWidth="1"/>
    <col min="4" max="4" width="8.7109375" style="24" customWidth="1"/>
    <col min="5" max="5" width="10.42578125" style="24" customWidth="1"/>
    <col min="6" max="13" width="13.7109375" style="24" customWidth="1"/>
    <col min="14" max="251" width="9.140625" style="24"/>
    <col min="252" max="255" width="4.140625" style="24" customWidth="1"/>
    <col min="256" max="256" width="10.42578125" style="24" customWidth="1"/>
    <col min="257" max="269" width="14.42578125" style="24" customWidth="1"/>
    <col min="270" max="507" width="9.140625" style="24"/>
    <col min="508" max="511" width="4.140625" style="24" customWidth="1"/>
    <col min="512" max="512" width="10.42578125" style="24" customWidth="1"/>
    <col min="513" max="525" width="14.42578125" style="24" customWidth="1"/>
    <col min="526" max="763" width="9.140625" style="24"/>
    <col min="764" max="767" width="4.140625" style="24" customWidth="1"/>
    <col min="768" max="768" width="10.42578125" style="24" customWidth="1"/>
    <col min="769" max="781" width="14.42578125" style="24" customWidth="1"/>
    <col min="782" max="1019" width="9.140625" style="24"/>
    <col min="1020" max="1023" width="4.140625" style="24" customWidth="1"/>
    <col min="1024" max="1024" width="10.42578125" style="24" customWidth="1"/>
    <col min="1025" max="1037" width="14.42578125" style="24" customWidth="1"/>
    <col min="1038" max="1275" width="9.140625" style="24"/>
    <col min="1276" max="1279" width="4.140625" style="24" customWidth="1"/>
    <col min="1280" max="1280" width="10.42578125" style="24" customWidth="1"/>
    <col min="1281" max="1293" width="14.42578125" style="24" customWidth="1"/>
    <col min="1294" max="1531" width="9.140625" style="24"/>
    <col min="1532" max="1535" width="4.140625" style="24" customWidth="1"/>
    <col min="1536" max="1536" width="10.42578125" style="24" customWidth="1"/>
    <col min="1537" max="1549" width="14.42578125" style="24" customWidth="1"/>
    <col min="1550" max="1787" width="9.140625" style="24"/>
    <col min="1788" max="1791" width="4.140625" style="24" customWidth="1"/>
    <col min="1792" max="1792" width="10.42578125" style="24" customWidth="1"/>
    <col min="1793" max="1805" width="14.42578125" style="24" customWidth="1"/>
    <col min="1806" max="2043" width="9.140625" style="24"/>
    <col min="2044" max="2047" width="4.140625" style="24" customWidth="1"/>
    <col min="2048" max="2048" width="10.42578125" style="24" customWidth="1"/>
    <col min="2049" max="2061" width="14.42578125" style="24" customWidth="1"/>
    <col min="2062" max="2299" width="9.140625" style="24"/>
    <col min="2300" max="2303" width="4.140625" style="24" customWidth="1"/>
    <col min="2304" max="2304" width="10.42578125" style="24" customWidth="1"/>
    <col min="2305" max="2317" width="14.42578125" style="24" customWidth="1"/>
    <col min="2318" max="2555" width="9.140625" style="24"/>
    <col min="2556" max="2559" width="4.140625" style="24" customWidth="1"/>
    <col min="2560" max="2560" width="10.42578125" style="24" customWidth="1"/>
    <col min="2561" max="2573" width="14.42578125" style="24" customWidth="1"/>
    <col min="2574" max="2811" width="9.140625" style="24"/>
    <col min="2812" max="2815" width="4.140625" style="24" customWidth="1"/>
    <col min="2816" max="2816" width="10.42578125" style="24" customWidth="1"/>
    <col min="2817" max="2829" width="14.42578125" style="24" customWidth="1"/>
    <col min="2830" max="3067" width="9.140625" style="24"/>
    <col min="3068" max="3071" width="4.140625" style="24" customWidth="1"/>
    <col min="3072" max="3072" width="10.42578125" style="24" customWidth="1"/>
    <col min="3073" max="3085" width="14.42578125" style="24" customWidth="1"/>
    <col min="3086" max="3323" width="9.140625" style="24"/>
    <col min="3324" max="3327" width="4.140625" style="24" customWidth="1"/>
    <col min="3328" max="3328" width="10.42578125" style="24" customWidth="1"/>
    <col min="3329" max="3341" width="14.42578125" style="24" customWidth="1"/>
    <col min="3342" max="3579" width="9.140625" style="24"/>
    <col min="3580" max="3583" width="4.140625" style="24" customWidth="1"/>
    <col min="3584" max="3584" width="10.42578125" style="24" customWidth="1"/>
    <col min="3585" max="3597" width="14.42578125" style="24" customWidth="1"/>
    <col min="3598" max="3835" width="9.140625" style="24"/>
    <col min="3836" max="3839" width="4.140625" style="24" customWidth="1"/>
    <col min="3840" max="3840" width="10.42578125" style="24" customWidth="1"/>
    <col min="3841" max="3853" width="14.42578125" style="24" customWidth="1"/>
    <col min="3854" max="4091" width="9.140625" style="24"/>
    <col min="4092" max="4095" width="4.140625" style="24" customWidth="1"/>
    <col min="4096" max="4096" width="10.42578125" style="24" customWidth="1"/>
    <col min="4097" max="4109" width="14.42578125" style="24" customWidth="1"/>
    <col min="4110" max="4347" width="9.140625" style="24"/>
    <col min="4348" max="4351" width="4.140625" style="24" customWidth="1"/>
    <col min="4352" max="4352" width="10.42578125" style="24" customWidth="1"/>
    <col min="4353" max="4365" width="14.42578125" style="24" customWidth="1"/>
    <col min="4366" max="4603" width="9.140625" style="24"/>
    <col min="4604" max="4607" width="4.140625" style="24" customWidth="1"/>
    <col min="4608" max="4608" width="10.42578125" style="24" customWidth="1"/>
    <col min="4609" max="4621" width="14.42578125" style="24" customWidth="1"/>
    <col min="4622" max="4859" width="9.140625" style="24"/>
    <col min="4860" max="4863" width="4.140625" style="24" customWidth="1"/>
    <col min="4864" max="4864" width="10.42578125" style="24" customWidth="1"/>
    <col min="4865" max="4877" width="14.42578125" style="24" customWidth="1"/>
    <col min="4878" max="5115" width="9.140625" style="24"/>
    <col min="5116" max="5119" width="4.140625" style="24" customWidth="1"/>
    <col min="5120" max="5120" width="10.42578125" style="24" customWidth="1"/>
    <col min="5121" max="5133" width="14.42578125" style="24" customWidth="1"/>
    <col min="5134" max="5371" width="9.140625" style="24"/>
    <col min="5372" max="5375" width="4.140625" style="24" customWidth="1"/>
    <col min="5376" max="5376" width="10.42578125" style="24" customWidth="1"/>
    <col min="5377" max="5389" width="14.42578125" style="24" customWidth="1"/>
    <col min="5390" max="5627" width="9.140625" style="24"/>
    <col min="5628" max="5631" width="4.140625" style="24" customWidth="1"/>
    <col min="5632" max="5632" width="10.42578125" style="24" customWidth="1"/>
    <col min="5633" max="5645" width="14.42578125" style="24" customWidth="1"/>
    <col min="5646" max="5883" width="9.140625" style="24"/>
    <col min="5884" max="5887" width="4.140625" style="24" customWidth="1"/>
    <col min="5888" max="5888" width="10.42578125" style="24" customWidth="1"/>
    <col min="5889" max="5901" width="14.42578125" style="24" customWidth="1"/>
    <col min="5902" max="6139" width="9.140625" style="24"/>
    <col min="6140" max="6143" width="4.140625" style="24" customWidth="1"/>
    <col min="6144" max="6144" width="10.42578125" style="24" customWidth="1"/>
    <col min="6145" max="6157" width="14.42578125" style="24" customWidth="1"/>
    <col min="6158" max="6395" width="9.140625" style="24"/>
    <col min="6396" max="6399" width="4.140625" style="24" customWidth="1"/>
    <col min="6400" max="6400" width="10.42578125" style="24" customWidth="1"/>
    <col min="6401" max="6413" width="14.42578125" style="24" customWidth="1"/>
    <col min="6414" max="6651" width="9.140625" style="24"/>
    <col min="6652" max="6655" width="4.140625" style="24" customWidth="1"/>
    <col min="6656" max="6656" width="10.42578125" style="24" customWidth="1"/>
    <col min="6657" max="6669" width="14.42578125" style="24" customWidth="1"/>
    <col min="6670" max="6907" width="9.140625" style="24"/>
    <col min="6908" max="6911" width="4.140625" style="24" customWidth="1"/>
    <col min="6912" max="6912" width="10.42578125" style="24" customWidth="1"/>
    <col min="6913" max="6925" width="14.42578125" style="24" customWidth="1"/>
    <col min="6926" max="7163" width="9.140625" style="24"/>
    <col min="7164" max="7167" width="4.140625" style="24" customWidth="1"/>
    <col min="7168" max="7168" width="10.42578125" style="24" customWidth="1"/>
    <col min="7169" max="7181" width="14.42578125" style="24" customWidth="1"/>
    <col min="7182" max="7419" width="9.140625" style="24"/>
    <col min="7420" max="7423" width="4.140625" style="24" customWidth="1"/>
    <col min="7424" max="7424" width="10.42578125" style="24" customWidth="1"/>
    <col min="7425" max="7437" width="14.42578125" style="24" customWidth="1"/>
    <col min="7438" max="7675" width="9.140625" style="24"/>
    <col min="7676" max="7679" width="4.140625" style="24" customWidth="1"/>
    <col min="7680" max="7680" width="10.42578125" style="24" customWidth="1"/>
    <col min="7681" max="7693" width="14.42578125" style="24" customWidth="1"/>
    <col min="7694" max="7931" width="9.140625" style="24"/>
    <col min="7932" max="7935" width="4.140625" style="24" customWidth="1"/>
    <col min="7936" max="7936" width="10.42578125" style="24" customWidth="1"/>
    <col min="7937" max="7949" width="14.42578125" style="24" customWidth="1"/>
    <col min="7950" max="8187" width="9.140625" style="24"/>
    <col min="8188" max="8191" width="4.140625" style="24" customWidth="1"/>
    <col min="8192" max="8192" width="10.42578125" style="24" customWidth="1"/>
    <col min="8193" max="8205" width="14.42578125" style="24" customWidth="1"/>
    <col min="8206" max="8443" width="9.140625" style="24"/>
    <col min="8444" max="8447" width="4.140625" style="24" customWidth="1"/>
    <col min="8448" max="8448" width="10.42578125" style="24" customWidth="1"/>
    <col min="8449" max="8461" width="14.42578125" style="24" customWidth="1"/>
    <col min="8462" max="8699" width="9.140625" style="24"/>
    <col min="8700" max="8703" width="4.140625" style="24" customWidth="1"/>
    <col min="8704" max="8704" width="10.42578125" style="24" customWidth="1"/>
    <col min="8705" max="8717" width="14.42578125" style="24" customWidth="1"/>
    <col min="8718" max="8955" width="9.140625" style="24"/>
    <col min="8956" max="8959" width="4.140625" style="24" customWidth="1"/>
    <col min="8960" max="8960" width="10.42578125" style="24" customWidth="1"/>
    <col min="8961" max="8973" width="14.42578125" style="24" customWidth="1"/>
    <col min="8974" max="9211" width="9.140625" style="24"/>
    <col min="9212" max="9215" width="4.140625" style="24" customWidth="1"/>
    <col min="9216" max="9216" width="10.42578125" style="24" customWidth="1"/>
    <col min="9217" max="9229" width="14.42578125" style="24" customWidth="1"/>
    <col min="9230" max="9467" width="9.140625" style="24"/>
    <col min="9468" max="9471" width="4.140625" style="24" customWidth="1"/>
    <col min="9472" max="9472" width="10.42578125" style="24" customWidth="1"/>
    <col min="9473" max="9485" width="14.42578125" style="24" customWidth="1"/>
    <col min="9486" max="9723" width="9.140625" style="24"/>
    <col min="9724" max="9727" width="4.140625" style="24" customWidth="1"/>
    <col min="9728" max="9728" width="10.42578125" style="24" customWidth="1"/>
    <col min="9729" max="9741" width="14.42578125" style="24" customWidth="1"/>
    <col min="9742" max="9979" width="9.140625" style="24"/>
    <col min="9980" max="9983" width="4.140625" style="24" customWidth="1"/>
    <col min="9984" max="9984" width="10.42578125" style="24" customWidth="1"/>
    <col min="9985" max="9997" width="14.42578125" style="24" customWidth="1"/>
    <col min="9998" max="10235" width="9.140625" style="24"/>
    <col min="10236" max="10239" width="4.140625" style="24" customWidth="1"/>
    <col min="10240" max="10240" width="10.42578125" style="24" customWidth="1"/>
    <col min="10241" max="10253" width="14.42578125" style="24" customWidth="1"/>
    <col min="10254" max="10491" width="9.140625" style="24"/>
    <col min="10492" max="10495" width="4.140625" style="24" customWidth="1"/>
    <col min="10496" max="10496" width="10.42578125" style="24" customWidth="1"/>
    <col min="10497" max="10509" width="14.42578125" style="24" customWidth="1"/>
    <col min="10510" max="10747" width="9.140625" style="24"/>
    <col min="10748" max="10751" width="4.140625" style="24" customWidth="1"/>
    <col min="10752" max="10752" width="10.42578125" style="24" customWidth="1"/>
    <col min="10753" max="10765" width="14.42578125" style="24" customWidth="1"/>
    <col min="10766" max="11003" width="9.140625" style="24"/>
    <col min="11004" max="11007" width="4.140625" style="24" customWidth="1"/>
    <col min="11008" max="11008" width="10.42578125" style="24" customWidth="1"/>
    <col min="11009" max="11021" width="14.42578125" style="24" customWidth="1"/>
    <col min="11022" max="11259" width="9.140625" style="24"/>
    <col min="11260" max="11263" width="4.140625" style="24" customWidth="1"/>
    <col min="11264" max="11264" width="10.42578125" style="24" customWidth="1"/>
    <col min="11265" max="11277" width="14.42578125" style="24" customWidth="1"/>
    <col min="11278" max="11515" width="9.140625" style="24"/>
    <col min="11516" max="11519" width="4.140625" style="24" customWidth="1"/>
    <col min="11520" max="11520" width="10.42578125" style="24" customWidth="1"/>
    <col min="11521" max="11533" width="14.42578125" style="24" customWidth="1"/>
    <col min="11534" max="11771" width="9.140625" style="24"/>
    <col min="11772" max="11775" width="4.140625" style="24" customWidth="1"/>
    <col min="11776" max="11776" width="10.42578125" style="24" customWidth="1"/>
    <col min="11777" max="11789" width="14.42578125" style="24" customWidth="1"/>
    <col min="11790" max="12027" width="9.140625" style="24"/>
    <col min="12028" max="12031" width="4.140625" style="24" customWidth="1"/>
    <col min="12032" max="12032" width="10.42578125" style="24" customWidth="1"/>
    <col min="12033" max="12045" width="14.42578125" style="24" customWidth="1"/>
    <col min="12046" max="12283" width="9.140625" style="24"/>
    <col min="12284" max="12287" width="4.140625" style="24" customWidth="1"/>
    <col min="12288" max="12288" width="10.42578125" style="24" customWidth="1"/>
    <col min="12289" max="12301" width="14.42578125" style="24" customWidth="1"/>
    <col min="12302" max="12539" width="9.140625" style="24"/>
    <col min="12540" max="12543" width="4.140625" style="24" customWidth="1"/>
    <col min="12544" max="12544" width="10.42578125" style="24" customWidth="1"/>
    <col min="12545" max="12557" width="14.42578125" style="24" customWidth="1"/>
    <col min="12558" max="12795" width="9.140625" style="24"/>
    <col min="12796" max="12799" width="4.140625" style="24" customWidth="1"/>
    <col min="12800" max="12800" width="10.42578125" style="24" customWidth="1"/>
    <col min="12801" max="12813" width="14.42578125" style="24" customWidth="1"/>
    <col min="12814" max="13051" width="9.140625" style="24"/>
    <col min="13052" max="13055" width="4.140625" style="24" customWidth="1"/>
    <col min="13056" max="13056" width="10.42578125" style="24" customWidth="1"/>
    <col min="13057" max="13069" width="14.42578125" style="24" customWidth="1"/>
    <col min="13070" max="13307" width="9.140625" style="24"/>
    <col min="13308" max="13311" width="4.140625" style="24" customWidth="1"/>
    <col min="13312" max="13312" width="10.42578125" style="24" customWidth="1"/>
    <col min="13313" max="13325" width="14.42578125" style="24" customWidth="1"/>
    <col min="13326" max="13563" width="9.140625" style="24"/>
    <col min="13564" max="13567" width="4.140625" style="24" customWidth="1"/>
    <col min="13568" max="13568" width="10.42578125" style="24" customWidth="1"/>
    <col min="13569" max="13581" width="14.42578125" style="24" customWidth="1"/>
    <col min="13582" max="13819" width="9.140625" style="24"/>
    <col min="13820" max="13823" width="4.140625" style="24" customWidth="1"/>
    <col min="13824" max="13824" width="10.42578125" style="24" customWidth="1"/>
    <col min="13825" max="13837" width="14.42578125" style="24" customWidth="1"/>
    <col min="13838" max="14075" width="9.140625" style="24"/>
    <col min="14076" max="14079" width="4.140625" style="24" customWidth="1"/>
    <col min="14080" max="14080" width="10.42578125" style="24" customWidth="1"/>
    <col min="14081" max="14093" width="14.42578125" style="24" customWidth="1"/>
    <col min="14094" max="14331" width="9.140625" style="24"/>
    <col min="14332" max="14335" width="4.140625" style="24" customWidth="1"/>
    <col min="14336" max="14336" width="10.42578125" style="24" customWidth="1"/>
    <col min="14337" max="14349" width="14.42578125" style="24" customWidth="1"/>
    <col min="14350" max="14587" width="9.140625" style="24"/>
    <col min="14588" max="14591" width="4.140625" style="24" customWidth="1"/>
    <col min="14592" max="14592" width="10.42578125" style="24" customWidth="1"/>
    <col min="14593" max="14605" width="14.42578125" style="24" customWidth="1"/>
    <col min="14606" max="14843" width="9.140625" style="24"/>
    <col min="14844" max="14847" width="4.140625" style="24" customWidth="1"/>
    <col min="14848" max="14848" width="10.42578125" style="24" customWidth="1"/>
    <col min="14849" max="14861" width="14.42578125" style="24" customWidth="1"/>
    <col min="14862" max="15099" width="9.140625" style="24"/>
    <col min="15100" max="15103" width="4.140625" style="24" customWidth="1"/>
    <col min="15104" max="15104" width="10.42578125" style="24" customWidth="1"/>
    <col min="15105" max="15117" width="14.42578125" style="24" customWidth="1"/>
    <col min="15118" max="15355" width="9.140625" style="24"/>
    <col min="15356" max="15359" width="4.140625" style="24" customWidth="1"/>
    <col min="15360" max="15360" width="10.42578125" style="24" customWidth="1"/>
    <col min="15361" max="15373" width="14.42578125" style="24" customWidth="1"/>
    <col min="15374" max="15611" width="9.140625" style="24"/>
    <col min="15612" max="15615" width="4.140625" style="24" customWidth="1"/>
    <col min="15616" max="15616" width="10.42578125" style="24" customWidth="1"/>
    <col min="15617" max="15629" width="14.42578125" style="24" customWidth="1"/>
    <col min="15630" max="15867" width="9.140625" style="24"/>
    <col min="15868" max="15871" width="4.140625" style="24" customWidth="1"/>
    <col min="15872" max="15872" width="10.42578125" style="24" customWidth="1"/>
    <col min="15873" max="15885" width="14.42578125" style="24" customWidth="1"/>
    <col min="15886" max="16123" width="9.140625" style="24"/>
    <col min="16124" max="16127" width="4.140625" style="24" customWidth="1"/>
    <col min="16128" max="16128" width="10.42578125" style="24" customWidth="1"/>
    <col min="16129" max="16141" width="14.42578125" style="24" customWidth="1"/>
    <col min="16142" max="16384" width="9.140625" style="24"/>
  </cols>
  <sheetData>
    <row r="2" spans="1:14" ht="15.75">
      <c r="A2" s="428"/>
      <c r="B2" s="428"/>
      <c r="C2" s="428"/>
      <c r="D2" s="428"/>
      <c r="E2" s="428"/>
      <c r="F2" s="428"/>
      <c r="G2" s="428"/>
      <c r="H2" s="428"/>
      <c r="I2" s="428"/>
      <c r="J2" s="428"/>
      <c r="K2" s="428"/>
      <c r="L2" s="428"/>
      <c r="M2" s="428"/>
    </row>
    <row r="3" spans="1:14" ht="19.5" customHeight="1">
      <c r="A3" s="1145" t="s">
        <v>0</v>
      </c>
      <c r="B3" s="1145"/>
      <c r="C3" s="1145"/>
      <c r="D3" s="1145"/>
      <c r="E3" s="1051">
        <f>基本項目入力!E9</f>
        <v>0</v>
      </c>
      <c r="F3" s="1051"/>
      <c r="G3" s="1051"/>
      <c r="H3" s="804"/>
      <c r="I3" s="32"/>
      <c r="J3" s="428"/>
      <c r="K3" s="789" t="s">
        <v>206</v>
      </c>
      <c r="L3" s="1035">
        <f>基本項目入力!E13</f>
        <v>0</v>
      </c>
      <c r="M3" s="1035"/>
      <c r="N3" s="31"/>
    </row>
    <row r="4" spans="1:14" ht="19.5" customHeight="1">
      <c r="A4" s="1145" t="s">
        <v>2</v>
      </c>
      <c r="B4" s="1145"/>
      <c r="C4" s="1145"/>
      <c r="D4" s="1145"/>
      <c r="E4" s="1051">
        <f>基本項目入力!E11</f>
        <v>0</v>
      </c>
      <c r="F4" s="1051"/>
      <c r="G4" s="1051"/>
      <c r="H4" s="804"/>
      <c r="I4" s="802"/>
      <c r="J4" s="792"/>
      <c r="K4" s="792"/>
      <c r="L4" s="792"/>
      <c r="M4" s="802"/>
    </row>
    <row r="5" spans="1:14" ht="19.5" customHeight="1">
      <c r="A5" s="431"/>
      <c r="B5" s="431"/>
      <c r="C5" s="431"/>
      <c r="D5" s="431"/>
      <c r="E5" s="663"/>
      <c r="F5" s="663"/>
      <c r="G5" s="663"/>
      <c r="H5" s="700"/>
      <c r="I5" s="661"/>
      <c r="J5" s="429"/>
      <c r="K5" s="429"/>
      <c r="L5" s="429"/>
      <c r="M5" s="661"/>
    </row>
    <row r="6" spans="1:14" ht="19.5" customHeight="1">
      <c r="A6" s="1036" t="s">
        <v>242</v>
      </c>
      <c r="B6" s="1036"/>
      <c r="C6" s="1036"/>
      <c r="D6" s="1036"/>
      <c r="E6" s="1036"/>
      <c r="F6" s="1036"/>
      <c r="G6" s="1036"/>
      <c r="H6" s="1036"/>
      <c r="I6" s="1036"/>
      <c r="J6" s="1036"/>
      <c r="K6" s="1036"/>
      <c r="L6" s="1036"/>
      <c r="M6" s="1036"/>
    </row>
    <row r="7" spans="1:14" ht="19.5" customHeight="1">
      <c r="A7" s="1036"/>
      <c r="B7" s="1036"/>
      <c r="C7" s="1036"/>
      <c r="D7" s="1036"/>
      <c r="E7" s="1036"/>
      <c r="F7" s="1036"/>
      <c r="G7" s="1036"/>
      <c r="H7" s="1036"/>
      <c r="I7" s="1036"/>
      <c r="J7" s="1036"/>
      <c r="K7" s="1036"/>
      <c r="L7" s="1036"/>
      <c r="M7" s="1036"/>
    </row>
    <row r="8" spans="1:14" ht="19.5" customHeight="1">
      <c r="A8" s="1143"/>
      <c r="B8" s="1144"/>
      <c r="C8" s="1144"/>
      <c r="D8" s="1116"/>
      <c r="E8" s="1116"/>
      <c r="F8" s="1116"/>
    </row>
    <row r="9" spans="1:14" ht="20.100000000000001" customHeight="1">
      <c r="A9" s="63" t="s">
        <v>85</v>
      </c>
      <c r="B9" s="428"/>
      <c r="C9" s="428"/>
      <c r="D9" s="428"/>
      <c r="E9" s="428"/>
      <c r="F9" s="428"/>
      <c r="G9" s="428"/>
      <c r="H9" s="428"/>
      <c r="I9" s="428"/>
      <c r="J9" s="428"/>
      <c r="K9" s="428"/>
      <c r="L9" s="805" t="s">
        <v>3</v>
      </c>
      <c r="M9" s="814">
        <f>基本項目入力!E15</f>
        <v>0</v>
      </c>
    </row>
    <row r="10" spans="1:14" ht="24.95" customHeight="1">
      <c r="A10" s="1117"/>
      <c r="B10" s="1118"/>
      <c r="C10" s="701"/>
      <c r="D10" s="701"/>
      <c r="E10" s="701"/>
      <c r="F10" s="664" t="str">
        <f>基本項目入力!$F$17-2&amp;"/"&amp;基本項目入力!$H$17&amp;"期"</f>
        <v>-2/期</v>
      </c>
      <c r="G10" s="664" t="str">
        <f>基本項目入力!$F$17-1&amp;"/"&amp;基本項目入力!$H$17&amp;"期"</f>
        <v>-1/期</v>
      </c>
      <c r="H10" s="665" t="str">
        <f>基本項目入力!$F$17&amp;"/"&amp;基本項目入力!$H$17&amp;"期"</f>
        <v>/期</v>
      </c>
      <c r="I10" s="666" t="str">
        <f>基本項目入力!$F$17+1&amp;"/"&amp;基本項目入力!$H$17&amp;"期"</f>
        <v>1/期</v>
      </c>
      <c r="J10" s="667" t="str">
        <f>基本項目入力!$F$17+2&amp;"/"&amp;基本項目入力!$H$17&amp;"期"</f>
        <v>2/期</v>
      </c>
      <c r="K10" s="667" t="str">
        <f>基本項目入力!$F$17+3&amp;"/"&amp;基本項目入力!$H$17&amp;"期"</f>
        <v>3/期</v>
      </c>
      <c r="L10" s="667" t="str">
        <f>基本項目入力!$F$17+4&amp;"/"&amp;基本項目入力!$H$17&amp;"期"</f>
        <v>4/期</v>
      </c>
      <c r="M10" s="664" t="str">
        <f>基本項目入力!$F$17+5&amp;"/"&amp;基本項目入力!$H$17&amp;"期"</f>
        <v>5/期</v>
      </c>
    </row>
    <row r="11" spans="1:14" ht="24.95" customHeight="1" thickBot="1">
      <c r="A11" s="1119"/>
      <c r="B11" s="1120"/>
      <c r="C11" s="702"/>
      <c r="D11" s="702"/>
      <c r="E11" s="702"/>
      <c r="F11" s="668" t="s">
        <v>4</v>
      </c>
      <c r="G11" s="668" t="s">
        <v>4</v>
      </c>
      <c r="H11" s="437" t="s">
        <v>4</v>
      </c>
      <c r="I11" s="438" t="s">
        <v>313</v>
      </c>
      <c r="J11" s="440" t="s">
        <v>294</v>
      </c>
      <c r="K11" s="440" t="s">
        <v>295</v>
      </c>
      <c r="L11" s="440" t="s">
        <v>296</v>
      </c>
      <c r="M11" s="440" t="s">
        <v>297</v>
      </c>
    </row>
    <row r="12" spans="1:14" ht="24.95" customHeight="1" thickTop="1">
      <c r="A12" s="669" t="s">
        <v>6</v>
      </c>
      <c r="B12" s="670"/>
      <c r="C12" s="670"/>
      <c r="D12" s="670"/>
      <c r="E12" s="670"/>
      <c r="F12" s="671">
        <f>入力シート№1!D13</f>
        <v>0</v>
      </c>
      <c r="G12" s="671">
        <f>入力シート№1!E13</f>
        <v>0</v>
      </c>
      <c r="H12" s="672">
        <f>入力シート№1!F13</f>
        <v>0</v>
      </c>
      <c r="I12" s="673">
        <f>入力シート№1!G13</f>
        <v>0</v>
      </c>
      <c r="J12" s="674">
        <f>入力シート№1!H13</f>
        <v>0</v>
      </c>
      <c r="K12" s="671">
        <f>入力シート№1!I13</f>
        <v>0</v>
      </c>
      <c r="L12" s="671">
        <f>入力シート№1!J13</f>
        <v>0</v>
      </c>
      <c r="M12" s="671">
        <f>入力シート№1!K13</f>
        <v>0</v>
      </c>
    </row>
    <row r="13" spans="1:14" ht="24.95" customHeight="1">
      <c r="A13" s="466" t="s">
        <v>90</v>
      </c>
      <c r="B13" s="467"/>
      <c r="C13" s="467"/>
      <c r="D13" s="467"/>
      <c r="E13" s="467"/>
      <c r="F13" s="507">
        <f t="shared" ref="F13:M13" si="0">+F14+F23</f>
        <v>0</v>
      </c>
      <c r="G13" s="507">
        <f>+G14+G23</f>
        <v>0</v>
      </c>
      <c r="H13" s="508">
        <f t="shared" si="0"/>
        <v>0</v>
      </c>
      <c r="I13" s="509">
        <f>+I14+I23</f>
        <v>0</v>
      </c>
      <c r="J13" s="675">
        <f>+J14+J23</f>
        <v>0</v>
      </c>
      <c r="K13" s="675">
        <f>+K14+K23</f>
        <v>0</v>
      </c>
      <c r="L13" s="675">
        <f t="shared" si="0"/>
        <v>0</v>
      </c>
      <c r="M13" s="507">
        <f t="shared" si="0"/>
        <v>0</v>
      </c>
    </row>
    <row r="14" spans="1:14" ht="24.95" customHeight="1">
      <c r="A14" s="466" t="s">
        <v>91</v>
      </c>
      <c r="B14" s="467"/>
      <c r="C14" s="467"/>
      <c r="D14" s="467"/>
      <c r="E14" s="467"/>
      <c r="F14" s="507">
        <f>F15+F17+F19+F21</f>
        <v>0</v>
      </c>
      <c r="G14" s="507">
        <f t="shared" ref="G14:M14" si="1">G15+G17+G19+G21</f>
        <v>0</v>
      </c>
      <c r="H14" s="508">
        <f t="shared" si="1"/>
        <v>0</v>
      </c>
      <c r="I14" s="509">
        <f t="shared" si="1"/>
        <v>0</v>
      </c>
      <c r="J14" s="675">
        <f t="shared" si="1"/>
        <v>0</v>
      </c>
      <c r="K14" s="675">
        <f t="shared" si="1"/>
        <v>0</v>
      </c>
      <c r="L14" s="675">
        <f t="shared" si="1"/>
        <v>0</v>
      </c>
      <c r="M14" s="507">
        <f t="shared" si="1"/>
        <v>0</v>
      </c>
    </row>
    <row r="15" spans="1:14" ht="24.95" customHeight="1">
      <c r="A15" s="703"/>
      <c r="B15" s="1135"/>
      <c r="C15" s="1136"/>
      <c r="D15" s="1136"/>
      <c r="E15" s="704" t="s">
        <v>35</v>
      </c>
      <c r="F15" s="705"/>
      <c r="G15" s="705"/>
      <c r="H15" s="706"/>
      <c r="I15" s="707"/>
      <c r="J15" s="708"/>
      <c r="K15" s="708"/>
      <c r="L15" s="708"/>
      <c r="M15" s="705"/>
    </row>
    <row r="16" spans="1:14" ht="24.95" customHeight="1">
      <c r="A16" s="703"/>
      <c r="B16" s="460"/>
      <c r="C16" s="709" t="s">
        <v>92</v>
      </c>
      <c r="D16" s="710"/>
      <c r="E16" s="710"/>
      <c r="F16" s="711"/>
      <c r="G16" s="712"/>
      <c r="H16" s="713"/>
      <c r="I16" s="714"/>
      <c r="J16" s="712"/>
      <c r="K16" s="712"/>
      <c r="L16" s="712"/>
      <c r="M16" s="712"/>
    </row>
    <row r="17" spans="1:13" ht="24.95" customHeight="1">
      <c r="A17" s="703"/>
      <c r="B17" s="1135"/>
      <c r="C17" s="1136"/>
      <c r="D17" s="1136"/>
      <c r="E17" s="704" t="s">
        <v>35</v>
      </c>
      <c r="F17" s="705"/>
      <c r="G17" s="705"/>
      <c r="H17" s="706"/>
      <c r="I17" s="707"/>
      <c r="J17" s="708"/>
      <c r="K17" s="708"/>
      <c r="L17" s="708"/>
      <c r="M17" s="705"/>
    </row>
    <row r="18" spans="1:13" ht="24.95" customHeight="1">
      <c r="A18" s="703"/>
      <c r="B18" s="460"/>
      <c r="C18" s="709" t="s">
        <v>92</v>
      </c>
      <c r="D18" s="710"/>
      <c r="E18" s="710"/>
      <c r="F18" s="711"/>
      <c r="G18" s="712"/>
      <c r="H18" s="713"/>
      <c r="I18" s="714"/>
      <c r="J18" s="712"/>
      <c r="K18" s="712"/>
      <c r="L18" s="712"/>
      <c r="M18" s="712"/>
    </row>
    <row r="19" spans="1:13" ht="24.95" customHeight="1">
      <c r="A19" s="703"/>
      <c r="B19" s="1135"/>
      <c r="C19" s="1136"/>
      <c r="D19" s="1136"/>
      <c r="E19" s="704" t="s">
        <v>35</v>
      </c>
      <c r="F19" s="705"/>
      <c r="G19" s="705"/>
      <c r="H19" s="706"/>
      <c r="I19" s="707"/>
      <c r="J19" s="708"/>
      <c r="K19" s="708"/>
      <c r="L19" s="708"/>
      <c r="M19" s="705"/>
    </row>
    <row r="20" spans="1:13" ht="24.95" customHeight="1">
      <c r="A20" s="703"/>
      <c r="B20" s="460"/>
      <c r="C20" s="709" t="s">
        <v>92</v>
      </c>
      <c r="D20" s="710"/>
      <c r="E20" s="710"/>
      <c r="F20" s="711"/>
      <c r="G20" s="712"/>
      <c r="H20" s="713"/>
      <c r="I20" s="714"/>
      <c r="J20" s="712"/>
      <c r="K20" s="712"/>
      <c r="L20" s="712"/>
      <c r="M20" s="712"/>
    </row>
    <row r="21" spans="1:13" ht="24.95" customHeight="1">
      <c r="A21" s="703"/>
      <c r="B21" s="1135"/>
      <c r="C21" s="1136"/>
      <c r="D21" s="1136"/>
      <c r="E21" s="704" t="s">
        <v>35</v>
      </c>
      <c r="F21" s="705"/>
      <c r="G21" s="705"/>
      <c r="H21" s="706"/>
      <c r="I21" s="707"/>
      <c r="J21" s="708"/>
      <c r="K21" s="708"/>
      <c r="L21" s="708"/>
      <c r="M21" s="705"/>
    </row>
    <row r="22" spans="1:13" ht="24.95" customHeight="1">
      <c r="A22" s="715"/>
      <c r="B22" s="460"/>
      <c r="C22" s="709" t="s">
        <v>92</v>
      </c>
      <c r="D22" s="710"/>
      <c r="E22" s="710"/>
      <c r="F22" s="711"/>
      <c r="G22" s="712"/>
      <c r="H22" s="713"/>
      <c r="I22" s="714"/>
      <c r="J22" s="712"/>
      <c r="K22" s="712"/>
      <c r="L22" s="712"/>
      <c r="M22" s="712"/>
    </row>
    <row r="23" spans="1:13" ht="24.95" customHeight="1">
      <c r="A23" s="466" t="s">
        <v>93</v>
      </c>
      <c r="B23" s="467"/>
      <c r="C23" s="467"/>
      <c r="D23" s="467"/>
      <c r="E23" s="467"/>
      <c r="F23" s="507">
        <f>F24+F29+F32+F33+F34+F35</f>
        <v>0</v>
      </c>
      <c r="G23" s="507">
        <f t="shared" ref="G23:M23" si="2">G24+G29+G32+G33+G34+G35</f>
        <v>0</v>
      </c>
      <c r="H23" s="508">
        <f t="shared" si="2"/>
        <v>0</v>
      </c>
      <c r="I23" s="509">
        <f t="shared" si="2"/>
        <v>0</v>
      </c>
      <c r="J23" s="675">
        <f t="shared" si="2"/>
        <v>0</v>
      </c>
      <c r="K23" s="675">
        <f t="shared" si="2"/>
        <v>0</v>
      </c>
      <c r="L23" s="675">
        <f t="shared" si="2"/>
        <v>0</v>
      </c>
      <c r="M23" s="507">
        <f t="shared" si="2"/>
        <v>0</v>
      </c>
    </row>
    <row r="24" spans="1:13" ht="24.95" customHeight="1">
      <c r="A24" s="676"/>
      <c r="B24" s="477" t="s">
        <v>49</v>
      </c>
      <c r="C24" s="478"/>
      <c r="D24" s="478"/>
      <c r="E24" s="716"/>
      <c r="F24" s="507">
        <f>入力シート№1!D36</f>
        <v>0</v>
      </c>
      <c r="G24" s="507">
        <f>入力シート№1!E36</f>
        <v>0</v>
      </c>
      <c r="H24" s="508">
        <f>入力シート№1!F36</f>
        <v>0</v>
      </c>
      <c r="I24" s="509">
        <f>入力シート№1!G36</f>
        <v>0</v>
      </c>
      <c r="J24" s="675">
        <f>入力シート№1!H36</f>
        <v>0</v>
      </c>
      <c r="K24" s="675">
        <f>入力シート№1!I36</f>
        <v>0</v>
      </c>
      <c r="L24" s="675">
        <f>入力シート№1!J36</f>
        <v>0</v>
      </c>
      <c r="M24" s="507">
        <f>入力シート№1!K36</f>
        <v>0</v>
      </c>
    </row>
    <row r="25" spans="1:13" ht="24.95" customHeight="1">
      <c r="A25" s="676"/>
      <c r="B25" s="454"/>
      <c r="C25" s="717" t="s">
        <v>94</v>
      </c>
      <c r="D25" s="718"/>
      <c r="E25" s="719"/>
      <c r="F25" s="720"/>
      <c r="G25" s="721"/>
      <c r="H25" s="722"/>
      <c r="I25" s="723"/>
      <c r="J25" s="721"/>
      <c r="K25" s="721"/>
      <c r="L25" s="721"/>
      <c r="M25" s="721"/>
    </row>
    <row r="26" spans="1:13" ht="24.95" customHeight="1">
      <c r="A26" s="676"/>
      <c r="B26" s="454"/>
      <c r="C26" s="1137"/>
      <c r="D26" s="1138"/>
      <c r="E26" s="1139"/>
      <c r="F26" s="511"/>
      <c r="G26" s="511"/>
      <c r="H26" s="512"/>
      <c r="I26" s="513"/>
      <c r="J26" s="514"/>
      <c r="K26" s="514"/>
      <c r="L26" s="514"/>
      <c r="M26" s="511"/>
    </row>
    <row r="27" spans="1:13" ht="24.95" customHeight="1">
      <c r="A27" s="676"/>
      <c r="B27" s="454"/>
      <c r="C27" s="1140"/>
      <c r="D27" s="1141"/>
      <c r="E27" s="1142"/>
      <c r="F27" s="724"/>
      <c r="G27" s="724"/>
      <c r="H27" s="725"/>
      <c r="I27" s="726"/>
      <c r="J27" s="727"/>
      <c r="K27" s="727"/>
      <c r="L27" s="727"/>
      <c r="M27" s="724"/>
    </row>
    <row r="28" spans="1:13" ht="24.95" customHeight="1">
      <c r="A28" s="676"/>
      <c r="B28" s="454"/>
      <c r="C28" s="1140"/>
      <c r="D28" s="1141"/>
      <c r="E28" s="1142"/>
      <c r="F28" s="724"/>
      <c r="G28" s="724"/>
      <c r="H28" s="725"/>
      <c r="I28" s="726"/>
      <c r="J28" s="727"/>
      <c r="K28" s="727"/>
      <c r="L28" s="727"/>
      <c r="M28" s="724"/>
    </row>
    <row r="29" spans="1:13" ht="24.95" customHeight="1">
      <c r="A29" s="676"/>
      <c r="B29" s="728" t="s">
        <v>95</v>
      </c>
      <c r="C29" s="729"/>
      <c r="D29" s="729"/>
      <c r="E29" s="729"/>
      <c r="F29" s="524">
        <f>入力シート№1!D37</f>
        <v>0</v>
      </c>
      <c r="G29" s="524">
        <f>入力シート№1!E37</f>
        <v>0</v>
      </c>
      <c r="H29" s="525">
        <f>入力シート№1!F37</f>
        <v>0</v>
      </c>
      <c r="I29" s="526">
        <f>入力シート№1!G37</f>
        <v>0</v>
      </c>
      <c r="J29" s="730">
        <f>入力シート№1!H37</f>
        <v>0</v>
      </c>
      <c r="K29" s="730">
        <f>入力シート№1!I37</f>
        <v>0</v>
      </c>
      <c r="L29" s="730">
        <f>入力シート№1!J37</f>
        <v>0</v>
      </c>
      <c r="M29" s="524">
        <f>入力シート№1!K37</f>
        <v>0</v>
      </c>
    </row>
    <row r="30" spans="1:13" ht="24.95" customHeight="1">
      <c r="A30" s="676"/>
      <c r="B30" s="731"/>
      <c r="C30" s="732" t="s">
        <v>92</v>
      </c>
      <c r="D30" s="718"/>
      <c r="E30" s="718"/>
      <c r="F30" s="733"/>
      <c r="G30" s="734"/>
      <c r="H30" s="735"/>
      <c r="I30" s="736"/>
      <c r="J30" s="734"/>
      <c r="K30" s="734"/>
      <c r="L30" s="734"/>
      <c r="M30" s="734"/>
    </row>
    <row r="31" spans="1:13" ht="24.95" customHeight="1">
      <c r="A31" s="676"/>
      <c r="B31" s="737" t="s">
        <v>96</v>
      </c>
      <c r="C31" s="738"/>
      <c r="D31" s="738"/>
      <c r="E31" s="738"/>
      <c r="F31" s="739">
        <f>入力シート№1!D38</f>
        <v>0</v>
      </c>
      <c r="G31" s="739">
        <f>入力シート№1!E38</f>
        <v>0</v>
      </c>
      <c r="H31" s="740">
        <f>入力シート№1!F38</f>
        <v>0</v>
      </c>
      <c r="I31" s="741">
        <f>入力シート№1!G38</f>
        <v>0</v>
      </c>
      <c r="J31" s="742">
        <f>入力シート№1!H38</f>
        <v>0</v>
      </c>
      <c r="K31" s="742">
        <f>入力シート№1!I38</f>
        <v>0</v>
      </c>
      <c r="L31" s="742">
        <f>入力シート№1!J38</f>
        <v>0</v>
      </c>
      <c r="M31" s="739">
        <f>入力シート№1!K38</f>
        <v>0</v>
      </c>
    </row>
    <row r="32" spans="1:13" ht="24.95" customHeight="1">
      <c r="A32" s="676"/>
      <c r="B32" s="743" t="s">
        <v>97</v>
      </c>
      <c r="C32" s="744"/>
      <c r="D32" s="744"/>
      <c r="E32" s="744"/>
      <c r="F32" s="745"/>
      <c r="G32" s="745"/>
      <c r="H32" s="746"/>
      <c r="I32" s="747"/>
      <c r="J32" s="748"/>
      <c r="K32" s="748"/>
      <c r="L32" s="748"/>
      <c r="M32" s="745"/>
    </row>
    <row r="33" spans="1:13" ht="24.95" customHeight="1">
      <c r="A33" s="676"/>
      <c r="B33" s="743" t="s">
        <v>98</v>
      </c>
      <c r="C33" s="744"/>
      <c r="D33" s="744"/>
      <c r="E33" s="744"/>
      <c r="F33" s="745"/>
      <c r="G33" s="745"/>
      <c r="H33" s="746"/>
      <c r="I33" s="747"/>
      <c r="J33" s="748"/>
      <c r="K33" s="748"/>
      <c r="L33" s="748"/>
      <c r="M33" s="745"/>
    </row>
    <row r="34" spans="1:13" ht="24.95" customHeight="1">
      <c r="A34" s="676"/>
      <c r="B34" s="743" t="s">
        <v>99</v>
      </c>
      <c r="C34" s="744"/>
      <c r="D34" s="744"/>
      <c r="E34" s="744"/>
      <c r="F34" s="745"/>
      <c r="G34" s="745"/>
      <c r="H34" s="746"/>
      <c r="I34" s="747"/>
      <c r="J34" s="748"/>
      <c r="K34" s="748"/>
      <c r="L34" s="748"/>
      <c r="M34" s="745"/>
    </row>
    <row r="35" spans="1:13" ht="24.95" customHeight="1">
      <c r="A35" s="686"/>
      <c r="B35" s="749" t="s">
        <v>63</v>
      </c>
      <c r="C35" s="750"/>
      <c r="D35" s="750"/>
      <c r="E35" s="750"/>
      <c r="F35" s="751"/>
      <c r="G35" s="751"/>
      <c r="H35" s="752"/>
      <c r="I35" s="753"/>
      <c r="J35" s="754"/>
      <c r="K35" s="754"/>
      <c r="L35" s="754"/>
      <c r="M35" s="751"/>
    </row>
    <row r="36" spans="1:13" ht="24.95" customHeight="1">
      <c r="A36" s="755" t="s">
        <v>100</v>
      </c>
      <c r="B36" s="756"/>
      <c r="C36" s="756"/>
      <c r="D36" s="756"/>
      <c r="E36" s="757"/>
      <c r="F36" s="758">
        <f>+F16+F18+F20+F22+F30</f>
        <v>0</v>
      </c>
      <c r="G36" s="758">
        <f t="shared" ref="G36:M36" si="3">+G16+G18+G20+G22+G30</f>
        <v>0</v>
      </c>
      <c r="H36" s="759">
        <f t="shared" si="3"/>
        <v>0</v>
      </c>
      <c r="I36" s="760">
        <f t="shared" si="3"/>
        <v>0</v>
      </c>
      <c r="J36" s="761">
        <f t="shared" si="3"/>
        <v>0</v>
      </c>
      <c r="K36" s="758">
        <f t="shared" si="3"/>
        <v>0</v>
      </c>
      <c r="L36" s="758">
        <f t="shared" si="3"/>
        <v>0</v>
      </c>
      <c r="M36" s="758">
        <f t="shared" si="3"/>
        <v>0</v>
      </c>
    </row>
    <row r="37" spans="1:13" ht="15" customHeight="1">
      <c r="A37" s="719"/>
      <c r="B37" s="719"/>
      <c r="C37" s="719"/>
      <c r="D37" s="719"/>
      <c r="E37" s="719"/>
      <c r="F37" s="762"/>
      <c r="G37" s="762"/>
      <c r="H37" s="762"/>
      <c r="I37" s="762"/>
      <c r="J37" s="762"/>
      <c r="K37" s="762"/>
      <c r="L37" s="762"/>
      <c r="M37" s="762"/>
    </row>
    <row r="38" spans="1:13" ht="15" customHeight="1">
      <c r="A38" s="719"/>
      <c r="B38" s="719"/>
      <c r="C38" s="719"/>
      <c r="D38" s="719"/>
      <c r="E38" s="719"/>
      <c r="F38" s="762"/>
      <c r="G38" s="762"/>
      <c r="H38" s="762"/>
      <c r="I38" s="762"/>
      <c r="J38" s="762"/>
      <c r="K38" s="762"/>
      <c r="L38" s="762"/>
      <c r="M38" s="762"/>
    </row>
    <row r="39" spans="1:13" ht="22.5" customHeight="1">
      <c r="A39" s="64" t="s">
        <v>101</v>
      </c>
      <c r="B39" s="494"/>
      <c r="C39" s="494"/>
      <c r="D39" s="494"/>
      <c r="E39" s="494"/>
      <c r="F39" s="476"/>
      <c r="G39" s="476"/>
      <c r="H39" s="476"/>
      <c r="I39" s="476"/>
      <c r="J39" s="476"/>
      <c r="K39" s="476"/>
      <c r="L39" s="476"/>
      <c r="M39" s="476"/>
    </row>
    <row r="40" spans="1:13" ht="24.95" customHeight="1">
      <c r="A40" s="1117"/>
      <c r="B40" s="1131"/>
      <c r="C40" s="1131"/>
      <c r="D40" s="1131"/>
      <c r="E40" s="1132"/>
      <c r="F40" s="664" t="str">
        <f t="shared" ref="F40:M40" si="4">+F10</f>
        <v>-2/期</v>
      </c>
      <c r="G40" s="664" t="str">
        <f t="shared" si="4"/>
        <v>-1/期</v>
      </c>
      <c r="H40" s="665" t="str">
        <f t="shared" si="4"/>
        <v>/期</v>
      </c>
      <c r="I40" s="666" t="str">
        <f t="shared" si="4"/>
        <v>1/期</v>
      </c>
      <c r="J40" s="667" t="str">
        <f t="shared" si="4"/>
        <v>2/期</v>
      </c>
      <c r="K40" s="667" t="str">
        <f t="shared" si="4"/>
        <v>3/期</v>
      </c>
      <c r="L40" s="667" t="str">
        <f t="shared" si="4"/>
        <v>4/期</v>
      </c>
      <c r="M40" s="664" t="str">
        <f t="shared" si="4"/>
        <v>5/期</v>
      </c>
    </row>
    <row r="41" spans="1:13" ht="24.95" customHeight="1" thickBot="1">
      <c r="A41" s="1133"/>
      <c r="B41" s="1134"/>
      <c r="C41" s="1134"/>
      <c r="D41" s="1134"/>
      <c r="E41" s="1122"/>
      <c r="F41" s="668" t="s">
        <v>4</v>
      </c>
      <c r="G41" s="668" t="s">
        <v>4</v>
      </c>
      <c r="H41" s="437" t="s">
        <v>4</v>
      </c>
      <c r="I41" s="438" t="s">
        <v>313</v>
      </c>
      <c r="J41" s="440" t="s">
        <v>294</v>
      </c>
      <c r="K41" s="440" t="s">
        <v>295</v>
      </c>
      <c r="L41" s="440" t="s">
        <v>296</v>
      </c>
      <c r="M41" s="436" t="s">
        <v>297</v>
      </c>
    </row>
    <row r="42" spans="1:13" ht="24.95" customHeight="1" thickTop="1">
      <c r="A42" s="737" t="s">
        <v>30</v>
      </c>
      <c r="B42" s="738"/>
      <c r="C42" s="738"/>
      <c r="D42" s="738"/>
      <c r="E42" s="738"/>
      <c r="F42" s="763" t="str">
        <f t="shared" ref="F42:M42" si="5">IF(ISERROR(+(F14+F23)/F12),"",+(F14+F23)/F12)</f>
        <v/>
      </c>
      <c r="G42" s="763" t="str">
        <f t="shared" si="5"/>
        <v/>
      </c>
      <c r="H42" s="764" t="str">
        <f t="shared" si="5"/>
        <v/>
      </c>
      <c r="I42" s="765" t="str">
        <f t="shared" si="5"/>
        <v/>
      </c>
      <c r="J42" s="766" t="str">
        <f t="shared" si="5"/>
        <v/>
      </c>
      <c r="K42" s="766" t="str">
        <f t="shared" si="5"/>
        <v/>
      </c>
      <c r="L42" s="766" t="str">
        <f t="shared" si="5"/>
        <v/>
      </c>
      <c r="M42" s="763" t="str">
        <f t="shared" si="5"/>
        <v/>
      </c>
    </row>
    <row r="43" spans="1:13" ht="24.95" customHeight="1">
      <c r="A43" s="743" t="s">
        <v>102</v>
      </c>
      <c r="B43" s="744"/>
      <c r="C43" s="744"/>
      <c r="D43" s="744"/>
      <c r="E43" s="744"/>
      <c r="F43" s="767"/>
      <c r="G43" s="767" t="str">
        <f>IF(ISERROR(+G12/(F25+F36+G25+G36)*2),"",+G12/(F25+F36+G25+G36)*2)</f>
        <v/>
      </c>
      <c r="H43" s="768" t="str">
        <f>IF(ISERROR(+H12/(G25+G36+H25+H36)*2),"",+H12/(G25+G36+H25+H36)*2)</f>
        <v/>
      </c>
      <c r="I43" s="769" t="str">
        <f>IF(ISERROR(+I12/(G25+G36+I25+I36)*2),"",+I12/(G25+G36+I25+I36)*2)</f>
        <v/>
      </c>
      <c r="J43" s="770" t="str">
        <f>IF(ISERROR(+J12/(H25+H36+J25+J36)*2),"",+J12/(H25+H36+J25+J36)*2)</f>
        <v/>
      </c>
      <c r="K43" s="770" t="str">
        <f>IF(ISERROR(+K12/(J25+J36+K25+K36)*2),"",+K12/(J25+J36+K25+K36)*2)</f>
        <v/>
      </c>
      <c r="L43" s="770" t="str">
        <f>IF(ISERROR(+L12/(K25+K36+L25+L36)*2),"",+L12/(K25+K36+L25+L36)*2)</f>
        <v/>
      </c>
      <c r="M43" s="767" t="str">
        <f>IF(ISERROR(+M12/(L25+L36+M25+M36)*2),"",+M12/(L25+L36+M25+M36)*2)</f>
        <v/>
      </c>
    </row>
    <row r="44" spans="1:13" ht="24.95" customHeight="1">
      <c r="A44" s="771" t="s">
        <v>103</v>
      </c>
      <c r="B44" s="750"/>
      <c r="C44" s="750"/>
      <c r="D44" s="750"/>
      <c r="E44" s="750"/>
      <c r="F44" s="772"/>
      <c r="G44" s="772" t="str">
        <f>IF(ISERROR(+(G14+G23)/(F25+F36+G25+G36)*2),"",+(G14+G23)/(F25+F36+G25+G36)*2)</f>
        <v/>
      </c>
      <c r="H44" s="773" t="str">
        <f>IF(ISERROR(+(H14+H23)/(G25+G36+H25+H36)*2),"",+(H14+H23)/(G25+G36+H25+H36)*2)</f>
        <v/>
      </c>
      <c r="I44" s="774" t="str">
        <f>IF(ISERROR(+(I14+I23)/(G25+G36+I25+I36)*2),"",+(I14+I23)/(G25+G36+I25+I36)*2)</f>
        <v/>
      </c>
      <c r="J44" s="775" t="str">
        <f>IF(ISERROR(+(J14+J23)/(H25+H36+J25+J36)*2),"",+(J14+J23)/(H25+H36+J25+J36)*2)</f>
        <v/>
      </c>
      <c r="K44" s="775" t="str">
        <f>IF(ISERROR(+(K14+K23)/(J25+J36+K25+K36)*2),"",+(K14+K23)/(J25+J36+K25+K36)*2)</f>
        <v/>
      </c>
      <c r="L44" s="775" t="str">
        <f>IF(ISERROR(+(L14+L23)/(K25+K36+L25+L36)*2),"",+(L14+L23)/(K25+K36+L25+L36)*2)</f>
        <v/>
      </c>
      <c r="M44" s="772" t="str">
        <f>IF(ISERROR(+(M14+M23)/(L25+L36+M25+M36)*2),"",+(M14+M23)/(L25+L36+M25+M36)*2)</f>
        <v/>
      </c>
    </row>
    <row r="45" spans="1:13" ht="20.100000000000001" customHeight="1"/>
    <row r="46" spans="1:13" ht="20.100000000000001" customHeight="1"/>
  </sheetData>
  <sheetProtection sheet="1" objects="1" scenarios="1"/>
  <mergeCells count="17">
    <mergeCell ref="E3:G3"/>
    <mergeCell ref="E4:G4"/>
    <mergeCell ref="L3:M3"/>
    <mergeCell ref="A6:M7"/>
    <mergeCell ref="C28:E28"/>
    <mergeCell ref="A10:B11"/>
    <mergeCell ref="A8:C8"/>
    <mergeCell ref="D8:F8"/>
    <mergeCell ref="A3:D3"/>
    <mergeCell ref="A4:D4"/>
    <mergeCell ref="A40:E41"/>
    <mergeCell ref="B15:D15"/>
    <mergeCell ref="B17:D17"/>
    <mergeCell ref="B19:D19"/>
    <mergeCell ref="B21:D21"/>
    <mergeCell ref="C26:E26"/>
    <mergeCell ref="C27:E27"/>
  </mergeCells>
  <phoneticPr fontId="5"/>
  <dataValidations count="1">
    <dataValidation imeMode="hiragana" allowBlank="1" showInputMessage="1" showErrorMessage="1" sqref="B15:D15 B17:D17 B19:D19 B21:D21 C26:E28"/>
  </dataValidations>
  <pageMargins left="0.70866141732283472" right="0.35433070866141736" top="0.35433070866141736" bottom="0.35433070866141736" header="0.51181102362204722" footer="0.51181102362204722"/>
  <pageSetup paperSize="9" scale="70" fitToWidth="0" fitToHeight="0"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K56"/>
  <sheetViews>
    <sheetView showGridLines="0" showRowColHeaders="0" showZeros="0" showOutlineSymbols="0" zoomScaleNormal="100" workbookViewId="0"/>
  </sheetViews>
  <sheetFormatPr defaultRowHeight="13.5"/>
  <cols>
    <col min="1" max="1" width="3.42578125" style="80" customWidth="1"/>
    <col min="2" max="2" width="0.85546875" style="80" customWidth="1"/>
    <col min="3" max="3" width="13.85546875" style="80" customWidth="1"/>
    <col min="4" max="9" width="9.140625" style="80"/>
    <col min="10" max="10" width="14.85546875" style="80" customWidth="1"/>
    <col min="11" max="11" width="11.7109375" style="80" customWidth="1"/>
    <col min="12" max="12" width="2.7109375" style="80" customWidth="1"/>
    <col min="13" max="256" width="9.140625" style="80"/>
    <col min="257" max="257" width="3.42578125" style="80" customWidth="1"/>
    <col min="258" max="258" width="0.85546875" style="80" customWidth="1"/>
    <col min="259" max="259" width="13.85546875" style="80" customWidth="1"/>
    <col min="260" max="265" width="9.140625" style="80"/>
    <col min="266" max="266" width="14.85546875" style="80" customWidth="1"/>
    <col min="267" max="267" width="11.7109375" style="80" customWidth="1"/>
    <col min="268" max="268" width="2.7109375" style="80" customWidth="1"/>
    <col min="269" max="512" width="9.140625" style="80"/>
    <col min="513" max="513" width="3.42578125" style="80" customWidth="1"/>
    <col min="514" max="514" width="0.85546875" style="80" customWidth="1"/>
    <col min="515" max="515" width="13.85546875" style="80" customWidth="1"/>
    <col min="516" max="521" width="9.140625" style="80"/>
    <col min="522" max="522" width="14.85546875" style="80" customWidth="1"/>
    <col min="523" max="523" width="11.7109375" style="80" customWidth="1"/>
    <col min="524" max="524" width="2.7109375" style="80" customWidth="1"/>
    <col min="525" max="768" width="9.140625" style="80"/>
    <col min="769" max="769" width="3.42578125" style="80" customWidth="1"/>
    <col min="770" max="770" width="0.85546875" style="80" customWidth="1"/>
    <col min="771" max="771" width="13.85546875" style="80" customWidth="1"/>
    <col min="772" max="777" width="9.140625" style="80"/>
    <col min="778" max="778" width="14.85546875" style="80" customWidth="1"/>
    <col min="779" max="779" width="11.7109375" style="80" customWidth="1"/>
    <col min="780" max="780" width="2.7109375" style="80" customWidth="1"/>
    <col min="781" max="1024" width="9.140625" style="80"/>
    <col min="1025" max="1025" width="3.42578125" style="80" customWidth="1"/>
    <col min="1026" max="1026" width="0.85546875" style="80" customWidth="1"/>
    <col min="1027" max="1027" width="13.85546875" style="80" customWidth="1"/>
    <col min="1028" max="1033" width="9.140625" style="80"/>
    <col min="1034" max="1034" width="14.85546875" style="80" customWidth="1"/>
    <col min="1035" max="1035" width="11.7109375" style="80" customWidth="1"/>
    <col min="1036" max="1036" width="2.7109375" style="80" customWidth="1"/>
    <col min="1037" max="1280" width="9.140625" style="80"/>
    <col min="1281" max="1281" width="3.42578125" style="80" customWidth="1"/>
    <col min="1282" max="1282" width="0.85546875" style="80" customWidth="1"/>
    <col min="1283" max="1283" width="13.85546875" style="80" customWidth="1"/>
    <col min="1284" max="1289" width="9.140625" style="80"/>
    <col min="1290" max="1290" width="14.85546875" style="80" customWidth="1"/>
    <col min="1291" max="1291" width="11.7109375" style="80" customWidth="1"/>
    <col min="1292" max="1292" width="2.7109375" style="80" customWidth="1"/>
    <col min="1293" max="1536" width="9.140625" style="80"/>
    <col min="1537" max="1537" width="3.42578125" style="80" customWidth="1"/>
    <col min="1538" max="1538" width="0.85546875" style="80" customWidth="1"/>
    <col min="1539" max="1539" width="13.85546875" style="80" customWidth="1"/>
    <col min="1540" max="1545" width="9.140625" style="80"/>
    <col min="1546" max="1546" width="14.85546875" style="80" customWidth="1"/>
    <col min="1547" max="1547" width="11.7109375" style="80" customWidth="1"/>
    <col min="1548" max="1548" width="2.7109375" style="80" customWidth="1"/>
    <col min="1549" max="1792" width="9.140625" style="80"/>
    <col min="1793" max="1793" width="3.42578125" style="80" customWidth="1"/>
    <col min="1794" max="1794" width="0.85546875" style="80" customWidth="1"/>
    <col min="1795" max="1795" width="13.85546875" style="80" customWidth="1"/>
    <col min="1796" max="1801" width="9.140625" style="80"/>
    <col min="1802" max="1802" width="14.85546875" style="80" customWidth="1"/>
    <col min="1803" max="1803" width="11.7109375" style="80" customWidth="1"/>
    <col min="1804" max="1804" width="2.7109375" style="80" customWidth="1"/>
    <col min="1805" max="2048" width="9.140625" style="80"/>
    <col min="2049" max="2049" width="3.42578125" style="80" customWidth="1"/>
    <col min="2050" max="2050" width="0.85546875" style="80" customWidth="1"/>
    <col min="2051" max="2051" width="13.85546875" style="80" customWidth="1"/>
    <col min="2052" max="2057" width="9.140625" style="80"/>
    <col min="2058" max="2058" width="14.85546875" style="80" customWidth="1"/>
    <col min="2059" max="2059" width="11.7109375" style="80" customWidth="1"/>
    <col min="2060" max="2060" width="2.7109375" style="80" customWidth="1"/>
    <col min="2061" max="2304" width="9.140625" style="80"/>
    <col min="2305" max="2305" width="3.42578125" style="80" customWidth="1"/>
    <col min="2306" max="2306" width="0.85546875" style="80" customWidth="1"/>
    <col min="2307" max="2307" width="13.85546875" style="80" customWidth="1"/>
    <col min="2308" max="2313" width="9.140625" style="80"/>
    <col min="2314" max="2314" width="14.85546875" style="80" customWidth="1"/>
    <col min="2315" max="2315" width="11.7109375" style="80" customWidth="1"/>
    <col min="2316" max="2316" width="2.7109375" style="80" customWidth="1"/>
    <col min="2317" max="2560" width="9.140625" style="80"/>
    <col min="2561" max="2561" width="3.42578125" style="80" customWidth="1"/>
    <col min="2562" max="2562" width="0.85546875" style="80" customWidth="1"/>
    <col min="2563" max="2563" width="13.85546875" style="80" customWidth="1"/>
    <col min="2564" max="2569" width="9.140625" style="80"/>
    <col min="2570" max="2570" width="14.85546875" style="80" customWidth="1"/>
    <col min="2571" max="2571" width="11.7109375" style="80" customWidth="1"/>
    <col min="2572" max="2572" width="2.7109375" style="80" customWidth="1"/>
    <col min="2573" max="2816" width="9.140625" style="80"/>
    <col min="2817" max="2817" width="3.42578125" style="80" customWidth="1"/>
    <col min="2818" max="2818" width="0.85546875" style="80" customWidth="1"/>
    <col min="2819" max="2819" width="13.85546875" style="80" customWidth="1"/>
    <col min="2820" max="2825" width="9.140625" style="80"/>
    <col min="2826" max="2826" width="14.85546875" style="80" customWidth="1"/>
    <col min="2827" max="2827" width="11.7109375" style="80" customWidth="1"/>
    <col min="2828" max="2828" width="2.7109375" style="80" customWidth="1"/>
    <col min="2829" max="3072" width="9.140625" style="80"/>
    <col min="3073" max="3073" width="3.42578125" style="80" customWidth="1"/>
    <col min="3074" max="3074" width="0.85546875" style="80" customWidth="1"/>
    <col min="3075" max="3075" width="13.85546875" style="80" customWidth="1"/>
    <col min="3076" max="3081" width="9.140625" style="80"/>
    <col min="3082" max="3082" width="14.85546875" style="80" customWidth="1"/>
    <col min="3083" max="3083" width="11.7109375" style="80" customWidth="1"/>
    <col min="3084" max="3084" width="2.7109375" style="80" customWidth="1"/>
    <col min="3085" max="3328" width="9.140625" style="80"/>
    <col min="3329" max="3329" width="3.42578125" style="80" customWidth="1"/>
    <col min="3330" max="3330" width="0.85546875" style="80" customWidth="1"/>
    <col min="3331" max="3331" width="13.85546875" style="80" customWidth="1"/>
    <col min="3332" max="3337" width="9.140625" style="80"/>
    <col min="3338" max="3338" width="14.85546875" style="80" customWidth="1"/>
    <col min="3339" max="3339" width="11.7109375" style="80" customWidth="1"/>
    <col min="3340" max="3340" width="2.7109375" style="80" customWidth="1"/>
    <col min="3341" max="3584" width="9.140625" style="80"/>
    <col min="3585" max="3585" width="3.42578125" style="80" customWidth="1"/>
    <col min="3586" max="3586" width="0.85546875" style="80" customWidth="1"/>
    <col min="3587" max="3587" width="13.85546875" style="80" customWidth="1"/>
    <col min="3588" max="3593" width="9.140625" style="80"/>
    <col min="3594" max="3594" width="14.85546875" style="80" customWidth="1"/>
    <col min="3595" max="3595" width="11.7109375" style="80" customWidth="1"/>
    <col min="3596" max="3596" width="2.7109375" style="80" customWidth="1"/>
    <col min="3597" max="3840" width="9.140625" style="80"/>
    <col min="3841" max="3841" width="3.42578125" style="80" customWidth="1"/>
    <col min="3842" max="3842" width="0.85546875" style="80" customWidth="1"/>
    <col min="3843" max="3843" width="13.85546875" style="80" customWidth="1"/>
    <col min="3844" max="3849" width="9.140625" style="80"/>
    <col min="3850" max="3850" width="14.85546875" style="80" customWidth="1"/>
    <col min="3851" max="3851" width="11.7109375" style="80" customWidth="1"/>
    <col min="3852" max="3852" width="2.7109375" style="80" customWidth="1"/>
    <col min="3853" max="4096" width="9.140625" style="80"/>
    <col min="4097" max="4097" width="3.42578125" style="80" customWidth="1"/>
    <col min="4098" max="4098" width="0.85546875" style="80" customWidth="1"/>
    <col min="4099" max="4099" width="13.85546875" style="80" customWidth="1"/>
    <col min="4100" max="4105" width="9.140625" style="80"/>
    <col min="4106" max="4106" width="14.85546875" style="80" customWidth="1"/>
    <col min="4107" max="4107" width="11.7109375" style="80" customWidth="1"/>
    <col min="4108" max="4108" width="2.7109375" style="80" customWidth="1"/>
    <col min="4109" max="4352" width="9.140625" style="80"/>
    <col min="4353" max="4353" width="3.42578125" style="80" customWidth="1"/>
    <col min="4354" max="4354" width="0.85546875" style="80" customWidth="1"/>
    <col min="4355" max="4355" width="13.85546875" style="80" customWidth="1"/>
    <col min="4356" max="4361" width="9.140625" style="80"/>
    <col min="4362" max="4362" width="14.85546875" style="80" customWidth="1"/>
    <col min="4363" max="4363" width="11.7109375" style="80" customWidth="1"/>
    <col min="4364" max="4364" width="2.7109375" style="80" customWidth="1"/>
    <col min="4365" max="4608" width="9.140625" style="80"/>
    <col min="4609" max="4609" width="3.42578125" style="80" customWidth="1"/>
    <col min="4610" max="4610" width="0.85546875" style="80" customWidth="1"/>
    <col min="4611" max="4611" width="13.85546875" style="80" customWidth="1"/>
    <col min="4612" max="4617" width="9.140625" style="80"/>
    <col min="4618" max="4618" width="14.85546875" style="80" customWidth="1"/>
    <col min="4619" max="4619" width="11.7109375" style="80" customWidth="1"/>
    <col min="4620" max="4620" width="2.7109375" style="80" customWidth="1"/>
    <col min="4621" max="4864" width="9.140625" style="80"/>
    <col min="4865" max="4865" width="3.42578125" style="80" customWidth="1"/>
    <col min="4866" max="4866" width="0.85546875" style="80" customWidth="1"/>
    <col min="4867" max="4867" width="13.85546875" style="80" customWidth="1"/>
    <col min="4868" max="4873" width="9.140625" style="80"/>
    <col min="4874" max="4874" width="14.85546875" style="80" customWidth="1"/>
    <col min="4875" max="4875" width="11.7109375" style="80" customWidth="1"/>
    <col min="4876" max="4876" width="2.7109375" style="80" customWidth="1"/>
    <col min="4877" max="5120" width="9.140625" style="80"/>
    <col min="5121" max="5121" width="3.42578125" style="80" customWidth="1"/>
    <col min="5122" max="5122" width="0.85546875" style="80" customWidth="1"/>
    <col min="5123" max="5123" width="13.85546875" style="80" customWidth="1"/>
    <col min="5124" max="5129" width="9.140625" style="80"/>
    <col min="5130" max="5130" width="14.85546875" style="80" customWidth="1"/>
    <col min="5131" max="5131" width="11.7109375" style="80" customWidth="1"/>
    <col min="5132" max="5132" width="2.7109375" style="80" customWidth="1"/>
    <col min="5133" max="5376" width="9.140625" style="80"/>
    <col min="5377" max="5377" width="3.42578125" style="80" customWidth="1"/>
    <col min="5378" max="5378" width="0.85546875" style="80" customWidth="1"/>
    <col min="5379" max="5379" width="13.85546875" style="80" customWidth="1"/>
    <col min="5380" max="5385" width="9.140625" style="80"/>
    <col min="5386" max="5386" width="14.85546875" style="80" customWidth="1"/>
    <col min="5387" max="5387" width="11.7109375" style="80" customWidth="1"/>
    <col min="5388" max="5388" width="2.7109375" style="80" customWidth="1"/>
    <col min="5389" max="5632" width="9.140625" style="80"/>
    <col min="5633" max="5633" width="3.42578125" style="80" customWidth="1"/>
    <col min="5634" max="5634" width="0.85546875" style="80" customWidth="1"/>
    <col min="5635" max="5635" width="13.85546875" style="80" customWidth="1"/>
    <col min="5636" max="5641" width="9.140625" style="80"/>
    <col min="5642" max="5642" width="14.85546875" style="80" customWidth="1"/>
    <col min="5643" max="5643" width="11.7109375" style="80" customWidth="1"/>
    <col min="5644" max="5644" width="2.7109375" style="80" customWidth="1"/>
    <col min="5645" max="5888" width="9.140625" style="80"/>
    <col min="5889" max="5889" width="3.42578125" style="80" customWidth="1"/>
    <col min="5890" max="5890" width="0.85546875" style="80" customWidth="1"/>
    <col min="5891" max="5891" width="13.85546875" style="80" customWidth="1"/>
    <col min="5892" max="5897" width="9.140625" style="80"/>
    <col min="5898" max="5898" width="14.85546875" style="80" customWidth="1"/>
    <col min="5899" max="5899" width="11.7109375" style="80" customWidth="1"/>
    <col min="5900" max="5900" width="2.7109375" style="80" customWidth="1"/>
    <col min="5901" max="6144" width="9.140625" style="80"/>
    <col min="6145" max="6145" width="3.42578125" style="80" customWidth="1"/>
    <col min="6146" max="6146" width="0.85546875" style="80" customWidth="1"/>
    <col min="6147" max="6147" width="13.85546875" style="80" customWidth="1"/>
    <col min="6148" max="6153" width="9.140625" style="80"/>
    <col min="6154" max="6154" width="14.85546875" style="80" customWidth="1"/>
    <col min="6155" max="6155" width="11.7109375" style="80" customWidth="1"/>
    <col min="6156" max="6156" width="2.7109375" style="80" customWidth="1"/>
    <col min="6157" max="6400" width="9.140625" style="80"/>
    <col min="6401" max="6401" width="3.42578125" style="80" customWidth="1"/>
    <col min="6402" max="6402" width="0.85546875" style="80" customWidth="1"/>
    <col min="6403" max="6403" width="13.85546875" style="80" customWidth="1"/>
    <col min="6404" max="6409" width="9.140625" style="80"/>
    <col min="6410" max="6410" width="14.85546875" style="80" customWidth="1"/>
    <col min="6411" max="6411" width="11.7109375" style="80" customWidth="1"/>
    <col min="6412" max="6412" width="2.7109375" style="80" customWidth="1"/>
    <col min="6413" max="6656" width="9.140625" style="80"/>
    <col min="6657" max="6657" width="3.42578125" style="80" customWidth="1"/>
    <col min="6658" max="6658" width="0.85546875" style="80" customWidth="1"/>
    <col min="6659" max="6659" width="13.85546875" style="80" customWidth="1"/>
    <col min="6660" max="6665" width="9.140625" style="80"/>
    <col min="6666" max="6666" width="14.85546875" style="80" customWidth="1"/>
    <col min="6667" max="6667" width="11.7109375" style="80" customWidth="1"/>
    <col min="6668" max="6668" width="2.7109375" style="80" customWidth="1"/>
    <col min="6669" max="6912" width="9.140625" style="80"/>
    <col min="6913" max="6913" width="3.42578125" style="80" customWidth="1"/>
    <col min="6914" max="6914" width="0.85546875" style="80" customWidth="1"/>
    <col min="6915" max="6915" width="13.85546875" style="80" customWidth="1"/>
    <col min="6916" max="6921" width="9.140625" style="80"/>
    <col min="6922" max="6922" width="14.85546875" style="80" customWidth="1"/>
    <col min="6923" max="6923" width="11.7109375" style="80" customWidth="1"/>
    <col min="6924" max="6924" width="2.7109375" style="80" customWidth="1"/>
    <col min="6925" max="7168" width="9.140625" style="80"/>
    <col min="7169" max="7169" width="3.42578125" style="80" customWidth="1"/>
    <col min="7170" max="7170" width="0.85546875" style="80" customWidth="1"/>
    <col min="7171" max="7171" width="13.85546875" style="80" customWidth="1"/>
    <col min="7172" max="7177" width="9.140625" style="80"/>
    <col min="7178" max="7178" width="14.85546875" style="80" customWidth="1"/>
    <col min="7179" max="7179" width="11.7109375" style="80" customWidth="1"/>
    <col min="7180" max="7180" width="2.7109375" style="80" customWidth="1"/>
    <col min="7181" max="7424" width="9.140625" style="80"/>
    <col min="7425" max="7425" width="3.42578125" style="80" customWidth="1"/>
    <col min="7426" max="7426" width="0.85546875" style="80" customWidth="1"/>
    <col min="7427" max="7427" width="13.85546875" style="80" customWidth="1"/>
    <col min="7428" max="7433" width="9.140625" style="80"/>
    <col min="7434" max="7434" width="14.85546875" style="80" customWidth="1"/>
    <col min="7435" max="7435" width="11.7109375" style="80" customWidth="1"/>
    <col min="7436" max="7436" width="2.7109375" style="80" customWidth="1"/>
    <col min="7437" max="7680" width="9.140625" style="80"/>
    <col min="7681" max="7681" width="3.42578125" style="80" customWidth="1"/>
    <col min="7682" max="7682" width="0.85546875" style="80" customWidth="1"/>
    <col min="7683" max="7683" width="13.85546875" style="80" customWidth="1"/>
    <col min="7684" max="7689" width="9.140625" style="80"/>
    <col min="7690" max="7690" width="14.85546875" style="80" customWidth="1"/>
    <col min="7691" max="7691" width="11.7109375" style="80" customWidth="1"/>
    <col min="7692" max="7692" width="2.7109375" style="80" customWidth="1"/>
    <col min="7693" max="7936" width="9.140625" style="80"/>
    <col min="7937" max="7937" width="3.42578125" style="80" customWidth="1"/>
    <col min="7938" max="7938" width="0.85546875" style="80" customWidth="1"/>
    <col min="7939" max="7939" width="13.85546875" style="80" customWidth="1"/>
    <col min="7940" max="7945" width="9.140625" style="80"/>
    <col min="7946" max="7946" width="14.85546875" style="80" customWidth="1"/>
    <col min="7947" max="7947" width="11.7109375" style="80" customWidth="1"/>
    <col min="7948" max="7948" width="2.7109375" style="80" customWidth="1"/>
    <col min="7949" max="8192" width="9.140625" style="80"/>
    <col min="8193" max="8193" width="3.42578125" style="80" customWidth="1"/>
    <col min="8194" max="8194" width="0.85546875" style="80" customWidth="1"/>
    <col min="8195" max="8195" width="13.85546875" style="80" customWidth="1"/>
    <col min="8196" max="8201" width="9.140625" style="80"/>
    <col min="8202" max="8202" width="14.85546875" style="80" customWidth="1"/>
    <col min="8203" max="8203" width="11.7109375" style="80" customWidth="1"/>
    <col min="8204" max="8204" width="2.7109375" style="80" customWidth="1"/>
    <col min="8205" max="8448" width="9.140625" style="80"/>
    <col min="8449" max="8449" width="3.42578125" style="80" customWidth="1"/>
    <col min="8450" max="8450" width="0.85546875" style="80" customWidth="1"/>
    <col min="8451" max="8451" width="13.85546875" style="80" customWidth="1"/>
    <col min="8452" max="8457" width="9.140625" style="80"/>
    <col min="8458" max="8458" width="14.85546875" style="80" customWidth="1"/>
    <col min="8459" max="8459" width="11.7109375" style="80" customWidth="1"/>
    <col min="8460" max="8460" width="2.7109375" style="80" customWidth="1"/>
    <col min="8461" max="8704" width="9.140625" style="80"/>
    <col min="8705" max="8705" width="3.42578125" style="80" customWidth="1"/>
    <col min="8706" max="8706" width="0.85546875" style="80" customWidth="1"/>
    <col min="8707" max="8707" width="13.85546875" style="80" customWidth="1"/>
    <col min="8708" max="8713" width="9.140625" style="80"/>
    <col min="8714" max="8714" width="14.85546875" style="80" customWidth="1"/>
    <col min="8715" max="8715" width="11.7109375" style="80" customWidth="1"/>
    <col min="8716" max="8716" width="2.7109375" style="80" customWidth="1"/>
    <col min="8717" max="8960" width="9.140625" style="80"/>
    <col min="8961" max="8961" width="3.42578125" style="80" customWidth="1"/>
    <col min="8962" max="8962" width="0.85546875" style="80" customWidth="1"/>
    <col min="8963" max="8963" width="13.85546875" style="80" customWidth="1"/>
    <col min="8964" max="8969" width="9.140625" style="80"/>
    <col min="8970" max="8970" width="14.85546875" style="80" customWidth="1"/>
    <col min="8971" max="8971" width="11.7109375" style="80" customWidth="1"/>
    <col min="8972" max="8972" width="2.7109375" style="80" customWidth="1"/>
    <col min="8973" max="9216" width="9.140625" style="80"/>
    <col min="9217" max="9217" width="3.42578125" style="80" customWidth="1"/>
    <col min="9218" max="9218" width="0.85546875" style="80" customWidth="1"/>
    <col min="9219" max="9219" width="13.85546875" style="80" customWidth="1"/>
    <col min="9220" max="9225" width="9.140625" style="80"/>
    <col min="9226" max="9226" width="14.85546875" style="80" customWidth="1"/>
    <col min="9227" max="9227" width="11.7109375" style="80" customWidth="1"/>
    <col min="9228" max="9228" width="2.7109375" style="80" customWidth="1"/>
    <col min="9229" max="9472" width="9.140625" style="80"/>
    <col min="9473" max="9473" width="3.42578125" style="80" customWidth="1"/>
    <col min="9474" max="9474" width="0.85546875" style="80" customWidth="1"/>
    <col min="9475" max="9475" width="13.85546875" style="80" customWidth="1"/>
    <col min="9476" max="9481" width="9.140625" style="80"/>
    <col min="9482" max="9482" width="14.85546875" style="80" customWidth="1"/>
    <col min="9483" max="9483" width="11.7109375" style="80" customWidth="1"/>
    <col min="9484" max="9484" width="2.7109375" style="80" customWidth="1"/>
    <col min="9485" max="9728" width="9.140625" style="80"/>
    <col min="9729" max="9729" width="3.42578125" style="80" customWidth="1"/>
    <col min="9730" max="9730" width="0.85546875" style="80" customWidth="1"/>
    <col min="9731" max="9731" width="13.85546875" style="80" customWidth="1"/>
    <col min="9732" max="9737" width="9.140625" style="80"/>
    <col min="9738" max="9738" width="14.85546875" style="80" customWidth="1"/>
    <col min="9739" max="9739" width="11.7109375" style="80" customWidth="1"/>
    <col min="9740" max="9740" width="2.7109375" style="80" customWidth="1"/>
    <col min="9741" max="9984" width="9.140625" style="80"/>
    <col min="9985" max="9985" width="3.42578125" style="80" customWidth="1"/>
    <col min="9986" max="9986" width="0.85546875" style="80" customWidth="1"/>
    <col min="9987" max="9987" width="13.85546875" style="80" customWidth="1"/>
    <col min="9988" max="9993" width="9.140625" style="80"/>
    <col min="9994" max="9994" width="14.85546875" style="80" customWidth="1"/>
    <col min="9995" max="9995" width="11.7109375" style="80" customWidth="1"/>
    <col min="9996" max="9996" width="2.7109375" style="80" customWidth="1"/>
    <col min="9997" max="10240" width="9.140625" style="80"/>
    <col min="10241" max="10241" width="3.42578125" style="80" customWidth="1"/>
    <col min="10242" max="10242" width="0.85546875" style="80" customWidth="1"/>
    <col min="10243" max="10243" width="13.85546875" style="80" customWidth="1"/>
    <col min="10244" max="10249" width="9.140625" style="80"/>
    <col min="10250" max="10250" width="14.85546875" style="80" customWidth="1"/>
    <col min="10251" max="10251" width="11.7109375" style="80" customWidth="1"/>
    <col min="10252" max="10252" width="2.7109375" style="80" customWidth="1"/>
    <col min="10253" max="10496" width="9.140625" style="80"/>
    <col min="10497" max="10497" width="3.42578125" style="80" customWidth="1"/>
    <col min="10498" max="10498" width="0.85546875" style="80" customWidth="1"/>
    <col min="10499" max="10499" width="13.85546875" style="80" customWidth="1"/>
    <col min="10500" max="10505" width="9.140625" style="80"/>
    <col min="10506" max="10506" width="14.85546875" style="80" customWidth="1"/>
    <col min="10507" max="10507" width="11.7109375" style="80" customWidth="1"/>
    <col min="10508" max="10508" width="2.7109375" style="80" customWidth="1"/>
    <col min="10509" max="10752" width="9.140625" style="80"/>
    <col min="10753" max="10753" width="3.42578125" style="80" customWidth="1"/>
    <col min="10754" max="10754" width="0.85546875" style="80" customWidth="1"/>
    <col min="10755" max="10755" width="13.85546875" style="80" customWidth="1"/>
    <col min="10756" max="10761" width="9.140625" style="80"/>
    <col min="10762" max="10762" width="14.85546875" style="80" customWidth="1"/>
    <col min="10763" max="10763" width="11.7109375" style="80" customWidth="1"/>
    <col min="10764" max="10764" width="2.7109375" style="80" customWidth="1"/>
    <col min="10765" max="11008" width="9.140625" style="80"/>
    <col min="11009" max="11009" width="3.42578125" style="80" customWidth="1"/>
    <col min="11010" max="11010" width="0.85546875" style="80" customWidth="1"/>
    <col min="11011" max="11011" width="13.85546875" style="80" customWidth="1"/>
    <col min="11012" max="11017" width="9.140625" style="80"/>
    <col min="11018" max="11018" width="14.85546875" style="80" customWidth="1"/>
    <col min="11019" max="11019" width="11.7109375" style="80" customWidth="1"/>
    <col min="11020" max="11020" width="2.7109375" style="80" customWidth="1"/>
    <col min="11021" max="11264" width="9.140625" style="80"/>
    <col min="11265" max="11265" width="3.42578125" style="80" customWidth="1"/>
    <col min="11266" max="11266" width="0.85546875" style="80" customWidth="1"/>
    <col min="11267" max="11267" width="13.85546875" style="80" customWidth="1"/>
    <col min="11268" max="11273" width="9.140625" style="80"/>
    <col min="11274" max="11274" width="14.85546875" style="80" customWidth="1"/>
    <col min="11275" max="11275" width="11.7109375" style="80" customWidth="1"/>
    <col min="11276" max="11276" width="2.7109375" style="80" customWidth="1"/>
    <col min="11277" max="11520" width="9.140625" style="80"/>
    <col min="11521" max="11521" width="3.42578125" style="80" customWidth="1"/>
    <col min="11522" max="11522" width="0.85546875" style="80" customWidth="1"/>
    <col min="11523" max="11523" width="13.85546875" style="80" customWidth="1"/>
    <col min="11524" max="11529" width="9.140625" style="80"/>
    <col min="11530" max="11530" width="14.85546875" style="80" customWidth="1"/>
    <col min="11531" max="11531" width="11.7109375" style="80" customWidth="1"/>
    <col min="11532" max="11532" width="2.7109375" style="80" customWidth="1"/>
    <col min="11533" max="11776" width="9.140625" style="80"/>
    <col min="11777" max="11777" width="3.42578125" style="80" customWidth="1"/>
    <col min="11778" max="11778" width="0.85546875" style="80" customWidth="1"/>
    <col min="11779" max="11779" width="13.85546875" style="80" customWidth="1"/>
    <col min="11780" max="11785" width="9.140625" style="80"/>
    <col min="11786" max="11786" width="14.85546875" style="80" customWidth="1"/>
    <col min="11787" max="11787" width="11.7109375" style="80" customWidth="1"/>
    <col min="11788" max="11788" width="2.7109375" style="80" customWidth="1"/>
    <col min="11789" max="12032" width="9.140625" style="80"/>
    <col min="12033" max="12033" width="3.42578125" style="80" customWidth="1"/>
    <col min="12034" max="12034" width="0.85546875" style="80" customWidth="1"/>
    <col min="12035" max="12035" width="13.85546875" style="80" customWidth="1"/>
    <col min="12036" max="12041" width="9.140625" style="80"/>
    <col min="12042" max="12042" width="14.85546875" style="80" customWidth="1"/>
    <col min="12043" max="12043" width="11.7109375" style="80" customWidth="1"/>
    <col min="12044" max="12044" width="2.7109375" style="80" customWidth="1"/>
    <col min="12045" max="12288" width="9.140625" style="80"/>
    <col min="12289" max="12289" width="3.42578125" style="80" customWidth="1"/>
    <col min="12290" max="12290" width="0.85546875" style="80" customWidth="1"/>
    <col min="12291" max="12291" width="13.85546875" style="80" customWidth="1"/>
    <col min="12292" max="12297" width="9.140625" style="80"/>
    <col min="12298" max="12298" width="14.85546875" style="80" customWidth="1"/>
    <col min="12299" max="12299" width="11.7109375" style="80" customWidth="1"/>
    <col min="12300" max="12300" width="2.7109375" style="80" customWidth="1"/>
    <col min="12301" max="12544" width="9.140625" style="80"/>
    <col min="12545" max="12545" width="3.42578125" style="80" customWidth="1"/>
    <col min="12546" max="12546" width="0.85546875" style="80" customWidth="1"/>
    <col min="12547" max="12547" width="13.85546875" style="80" customWidth="1"/>
    <col min="12548" max="12553" width="9.140625" style="80"/>
    <col min="12554" max="12554" width="14.85546875" style="80" customWidth="1"/>
    <col min="12555" max="12555" width="11.7109375" style="80" customWidth="1"/>
    <col min="12556" max="12556" width="2.7109375" style="80" customWidth="1"/>
    <col min="12557" max="12800" width="9.140625" style="80"/>
    <col min="12801" max="12801" width="3.42578125" style="80" customWidth="1"/>
    <col min="12802" max="12802" width="0.85546875" style="80" customWidth="1"/>
    <col min="12803" max="12803" width="13.85546875" style="80" customWidth="1"/>
    <col min="12804" max="12809" width="9.140625" style="80"/>
    <col min="12810" max="12810" width="14.85546875" style="80" customWidth="1"/>
    <col min="12811" max="12811" width="11.7109375" style="80" customWidth="1"/>
    <col min="12812" max="12812" width="2.7109375" style="80" customWidth="1"/>
    <col min="12813" max="13056" width="9.140625" style="80"/>
    <col min="13057" max="13057" width="3.42578125" style="80" customWidth="1"/>
    <col min="13058" max="13058" width="0.85546875" style="80" customWidth="1"/>
    <col min="13059" max="13059" width="13.85546875" style="80" customWidth="1"/>
    <col min="13060" max="13065" width="9.140625" style="80"/>
    <col min="13066" max="13066" width="14.85546875" style="80" customWidth="1"/>
    <col min="13067" max="13067" width="11.7109375" style="80" customWidth="1"/>
    <col min="13068" max="13068" width="2.7109375" style="80" customWidth="1"/>
    <col min="13069" max="13312" width="9.140625" style="80"/>
    <col min="13313" max="13313" width="3.42578125" style="80" customWidth="1"/>
    <col min="13314" max="13314" width="0.85546875" style="80" customWidth="1"/>
    <col min="13315" max="13315" width="13.85546875" style="80" customWidth="1"/>
    <col min="13316" max="13321" width="9.140625" style="80"/>
    <col min="13322" max="13322" width="14.85546875" style="80" customWidth="1"/>
    <col min="13323" max="13323" width="11.7109375" style="80" customWidth="1"/>
    <col min="13324" max="13324" width="2.7109375" style="80" customWidth="1"/>
    <col min="13325" max="13568" width="9.140625" style="80"/>
    <col min="13569" max="13569" width="3.42578125" style="80" customWidth="1"/>
    <col min="13570" max="13570" width="0.85546875" style="80" customWidth="1"/>
    <col min="13571" max="13571" width="13.85546875" style="80" customWidth="1"/>
    <col min="13572" max="13577" width="9.140625" style="80"/>
    <col min="13578" max="13578" width="14.85546875" style="80" customWidth="1"/>
    <col min="13579" max="13579" width="11.7109375" style="80" customWidth="1"/>
    <col min="13580" max="13580" width="2.7109375" style="80" customWidth="1"/>
    <col min="13581" max="13824" width="9.140625" style="80"/>
    <col min="13825" max="13825" width="3.42578125" style="80" customWidth="1"/>
    <col min="13826" max="13826" width="0.85546875" style="80" customWidth="1"/>
    <col min="13827" max="13827" width="13.85546875" style="80" customWidth="1"/>
    <col min="13828" max="13833" width="9.140625" style="80"/>
    <col min="13834" max="13834" width="14.85546875" style="80" customWidth="1"/>
    <col min="13835" max="13835" width="11.7109375" style="80" customWidth="1"/>
    <col min="13836" max="13836" width="2.7109375" style="80" customWidth="1"/>
    <col min="13837" max="14080" width="9.140625" style="80"/>
    <col min="14081" max="14081" width="3.42578125" style="80" customWidth="1"/>
    <col min="14082" max="14082" width="0.85546875" style="80" customWidth="1"/>
    <col min="14083" max="14083" width="13.85546875" style="80" customWidth="1"/>
    <col min="14084" max="14089" width="9.140625" style="80"/>
    <col min="14090" max="14090" width="14.85546875" style="80" customWidth="1"/>
    <col min="14091" max="14091" width="11.7109375" style="80" customWidth="1"/>
    <col min="14092" max="14092" width="2.7109375" style="80" customWidth="1"/>
    <col min="14093" max="14336" width="9.140625" style="80"/>
    <col min="14337" max="14337" width="3.42578125" style="80" customWidth="1"/>
    <col min="14338" max="14338" width="0.85546875" style="80" customWidth="1"/>
    <col min="14339" max="14339" width="13.85546875" style="80" customWidth="1"/>
    <col min="14340" max="14345" width="9.140625" style="80"/>
    <col min="14346" max="14346" width="14.85546875" style="80" customWidth="1"/>
    <col min="14347" max="14347" width="11.7109375" style="80" customWidth="1"/>
    <col min="14348" max="14348" width="2.7109375" style="80" customWidth="1"/>
    <col min="14349" max="14592" width="9.140625" style="80"/>
    <col min="14593" max="14593" width="3.42578125" style="80" customWidth="1"/>
    <col min="14594" max="14594" width="0.85546875" style="80" customWidth="1"/>
    <col min="14595" max="14595" width="13.85546875" style="80" customWidth="1"/>
    <col min="14596" max="14601" width="9.140625" style="80"/>
    <col min="14602" max="14602" width="14.85546875" style="80" customWidth="1"/>
    <col min="14603" max="14603" width="11.7109375" style="80" customWidth="1"/>
    <col min="14604" max="14604" width="2.7109375" style="80" customWidth="1"/>
    <col min="14605" max="14848" width="9.140625" style="80"/>
    <col min="14849" max="14849" width="3.42578125" style="80" customWidth="1"/>
    <col min="14850" max="14850" width="0.85546875" style="80" customWidth="1"/>
    <col min="14851" max="14851" width="13.85546875" style="80" customWidth="1"/>
    <col min="14852" max="14857" width="9.140625" style="80"/>
    <col min="14858" max="14858" width="14.85546875" style="80" customWidth="1"/>
    <col min="14859" max="14859" width="11.7109375" style="80" customWidth="1"/>
    <col min="14860" max="14860" width="2.7109375" style="80" customWidth="1"/>
    <col min="14861" max="15104" width="9.140625" style="80"/>
    <col min="15105" max="15105" width="3.42578125" style="80" customWidth="1"/>
    <col min="15106" max="15106" width="0.85546875" style="80" customWidth="1"/>
    <col min="15107" max="15107" width="13.85546875" style="80" customWidth="1"/>
    <col min="15108" max="15113" width="9.140625" style="80"/>
    <col min="15114" max="15114" width="14.85546875" style="80" customWidth="1"/>
    <col min="15115" max="15115" width="11.7109375" style="80" customWidth="1"/>
    <col min="15116" max="15116" width="2.7109375" style="80" customWidth="1"/>
    <col min="15117" max="15360" width="9.140625" style="80"/>
    <col min="15361" max="15361" width="3.42578125" style="80" customWidth="1"/>
    <col min="15362" max="15362" width="0.85546875" style="80" customWidth="1"/>
    <col min="15363" max="15363" width="13.85546875" style="80" customWidth="1"/>
    <col min="15364" max="15369" width="9.140625" style="80"/>
    <col min="15370" max="15370" width="14.85546875" style="80" customWidth="1"/>
    <col min="15371" max="15371" width="11.7109375" style="80" customWidth="1"/>
    <col min="15372" max="15372" width="2.7109375" style="80" customWidth="1"/>
    <col min="15373" max="15616" width="9.140625" style="80"/>
    <col min="15617" max="15617" width="3.42578125" style="80" customWidth="1"/>
    <col min="15618" max="15618" width="0.85546875" style="80" customWidth="1"/>
    <col min="15619" max="15619" width="13.85546875" style="80" customWidth="1"/>
    <col min="15620" max="15625" width="9.140625" style="80"/>
    <col min="15626" max="15626" width="14.85546875" style="80" customWidth="1"/>
    <col min="15627" max="15627" width="11.7109375" style="80" customWidth="1"/>
    <col min="15628" max="15628" width="2.7109375" style="80" customWidth="1"/>
    <col min="15629" max="15872" width="9.140625" style="80"/>
    <col min="15873" max="15873" width="3.42578125" style="80" customWidth="1"/>
    <col min="15874" max="15874" width="0.85546875" style="80" customWidth="1"/>
    <col min="15875" max="15875" width="13.85546875" style="80" customWidth="1"/>
    <col min="15876" max="15881" width="9.140625" style="80"/>
    <col min="15882" max="15882" width="14.85546875" style="80" customWidth="1"/>
    <col min="15883" max="15883" width="11.7109375" style="80" customWidth="1"/>
    <col min="15884" max="15884" width="2.7109375" style="80" customWidth="1"/>
    <col min="15885" max="16128" width="9.140625" style="80"/>
    <col min="16129" max="16129" width="3.42578125" style="80" customWidth="1"/>
    <col min="16130" max="16130" width="0.85546875" style="80" customWidth="1"/>
    <col min="16131" max="16131" width="13.85546875" style="80" customWidth="1"/>
    <col min="16132" max="16137" width="9.140625" style="80"/>
    <col min="16138" max="16138" width="14.85546875" style="80" customWidth="1"/>
    <col min="16139" max="16139" width="11.7109375" style="80" customWidth="1"/>
    <col min="16140" max="16140" width="2.7109375" style="80" customWidth="1"/>
    <col min="16141" max="16384" width="9.140625" style="80"/>
  </cols>
  <sheetData>
    <row r="1" spans="1:11" s="24" customFormat="1" ht="6" customHeight="1">
      <c r="B1" s="77"/>
      <c r="D1" s="78"/>
      <c r="E1" s="78"/>
      <c r="F1" s="78"/>
      <c r="G1" s="78"/>
    </row>
    <row r="2" spans="1:11" ht="21" customHeight="1">
      <c r="A2" s="832" t="s">
        <v>280</v>
      </c>
      <c r="B2" s="832"/>
      <c r="C2" s="832"/>
      <c r="D2" s="832"/>
      <c r="E2" s="832"/>
      <c r="F2" s="832"/>
      <c r="G2" s="832"/>
      <c r="H2" s="832"/>
      <c r="I2" s="832"/>
      <c r="J2" s="832"/>
      <c r="K2" s="79"/>
    </row>
    <row r="3" spans="1:11" ht="21" customHeight="1">
      <c r="A3" s="90"/>
      <c r="B3" s="90"/>
      <c r="C3" s="90"/>
      <c r="D3" s="90"/>
      <c r="E3" s="90"/>
      <c r="F3" s="90"/>
      <c r="G3" s="90"/>
      <c r="H3" s="90"/>
      <c r="I3" s="90"/>
      <c r="J3" s="90"/>
      <c r="K3" s="79"/>
    </row>
    <row r="4" spans="1:11" ht="6" customHeight="1"/>
    <row r="5" spans="1:11" s="82" customFormat="1" ht="17.25" customHeight="1">
      <c r="A5" s="81" t="s">
        <v>281</v>
      </c>
      <c r="B5" s="81"/>
      <c r="C5" s="81"/>
    </row>
    <row r="6" spans="1:11" ht="3.75" customHeight="1">
      <c r="A6" s="83"/>
      <c r="B6" s="83"/>
    </row>
    <row r="7" spans="1:11" ht="18" customHeight="1">
      <c r="A7" s="84">
        <v>1</v>
      </c>
      <c r="B7" s="80" t="s">
        <v>282</v>
      </c>
      <c r="C7" s="80" t="s">
        <v>322</v>
      </c>
    </row>
    <row r="8" spans="1:11" ht="18" customHeight="1">
      <c r="A8" s="84"/>
      <c r="C8" s="80" t="s">
        <v>323</v>
      </c>
    </row>
    <row r="9" spans="1:11" ht="18" customHeight="1">
      <c r="A9" s="84">
        <v>2</v>
      </c>
      <c r="B9" s="80" t="s">
        <v>282</v>
      </c>
      <c r="C9" s="80" t="s">
        <v>287</v>
      </c>
    </row>
    <row r="10" spans="1:11" ht="18" customHeight="1">
      <c r="A10" s="84"/>
      <c r="C10" s="80" t="s">
        <v>288</v>
      </c>
    </row>
    <row r="11" spans="1:11" ht="18" customHeight="1">
      <c r="A11" s="84"/>
      <c r="C11" s="80" t="s">
        <v>324</v>
      </c>
    </row>
    <row r="12" spans="1:11" ht="18" customHeight="1">
      <c r="A12" s="84"/>
      <c r="C12" s="80" t="s">
        <v>325</v>
      </c>
    </row>
    <row r="13" spans="1:11" ht="18" customHeight="1">
      <c r="A13" s="84">
        <v>3</v>
      </c>
      <c r="B13" s="80" t="s">
        <v>282</v>
      </c>
      <c r="C13" s="80" t="s">
        <v>326</v>
      </c>
    </row>
    <row r="14" spans="1:11" ht="12.75" customHeight="1">
      <c r="A14" s="84"/>
    </row>
    <row r="15" spans="1:11" s="82" customFormat="1" ht="17.25" customHeight="1">
      <c r="A15" s="81" t="s">
        <v>289</v>
      </c>
      <c r="B15" s="81"/>
      <c r="C15" s="81"/>
    </row>
    <row r="16" spans="1:11" ht="3.75" customHeight="1"/>
    <row r="17" spans="1:3" ht="18" customHeight="1">
      <c r="A17" s="84">
        <v>1</v>
      </c>
      <c r="B17" s="85" t="s">
        <v>282</v>
      </c>
      <c r="C17" s="80" t="s">
        <v>327</v>
      </c>
    </row>
    <row r="18" spans="1:3" ht="18" customHeight="1">
      <c r="A18" s="84"/>
      <c r="B18" s="85"/>
      <c r="C18" s="80" t="s">
        <v>328</v>
      </c>
    </row>
    <row r="19" spans="1:3" ht="18" customHeight="1">
      <c r="A19" s="84">
        <v>2</v>
      </c>
      <c r="B19" s="80" t="s">
        <v>282</v>
      </c>
      <c r="C19" s="80" t="s">
        <v>329</v>
      </c>
    </row>
    <row r="20" spans="1:3" ht="18" customHeight="1">
      <c r="A20" s="84"/>
      <c r="B20" s="85"/>
      <c r="C20" s="80" t="s">
        <v>331</v>
      </c>
    </row>
    <row r="21" spans="1:3" ht="18" customHeight="1">
      <c r="A21" s="84"/>
      <c r="B21" s="85"/>
      <c r="C21" s="80" t="s">
        <v>330</v>
      </c>
    </row>
    <row r="22" spans="1:3" ht="12.75" customHeight="1">
      <c r="A22" s="84"/>
      <c r="B22" s="85"/>
    </row>
    <row r="23" spans="1:3" ht="17.25" customHeight="1">
      <c r="A23" s="86" t="s">
        <v>317</v>
      </c>
      <c r="B23" s="87"/>
      <c r="C23" s="82"/>
    </row>
    <row r="24" spans="1:3" ht="3.75" customHeight="1">
      <c r="A24" s="85"/>
      <c r="B24" s="85"/>
    </row>
    <row r="25" spans="1:3" ht="18" customHeight="1">
      <c r="A25" s="84">
        <v>1</v>
      </c>
      <c r="B25" s="85" t="s">
        <v>283</v>
      </c>
      <c r="C25" s="80" t="s">
        <v>332</v>
      </c>
    </row>
    <row r="26" spans="1:3" ht="18" customHeight="1">
      <c r="A26" s="84"/>
      <c r="B26" s="85"/>
      <c r="C26" s="80" t="s">
        <v>333</v>
      </c>
    </row>
    <row r="27" spans="1:3" ht="18" customHeight="1">
      <c r="A27" s="84"/>
      <c r="B27" s="85"/>
      <c r="C27" s="80" t="s">
        <v>335</v>
      </c>
    </row>
    <row r="28" spans="1:3" ht="18" customHeight="1">
      <c r="A28" s="84"/>
      <c r="B28" s="85"/>
      <c r="C28" s="80" t="s">
        <v>334</v>
      </c>
    </row>
    <row r="29" spans="1:3" ht="18" customHeight="1">
      <c r="A29" s="84">
        <v>2</v>
      </c>
      <c r="B29" s="85" t="s">
        <v>283</v>
      </c>
      <c r="C29" s="80" t="s">
        <v>290</v>
      </c>
    </row>
    <row r="30" spans="1:3" ht="18" customHeight="1">
      <c r="A30" s="84"/>
      <c r="B30" s="85"/>
      <c r="C30" s="80" t="s">
        <v>316</v>
      </c>
    </row>
    <row r="31" spans="1:3" ht="13.5" customHeight="1">
      <c r="A31" s="84"/>
    </row>
    <row r="32" spans="1:3" ht="17.25" customHeight="1">
      <c r="A32" s="81" t="s">
        <v>284</v>
      </c>
      <c r="B32" s="88"/>
      <c r="C32" s="82"/>
    </row>
    <row r="33" spans="1:3" ht="3.75" customHeight="1">
      <c r="A33" s="88"/>
      <c r="B33" s="88"/>
      <c r="C33" s="88"/>
    </row>
    <row r="34" spans="1:3" ht="18" customHeight="1">
      <c r="A34" s="84">
        <v>1</v>
      </c>
      <c r="B34" s="80" t="s">
        <v>283</v>
      </c>
      <c r="C34" s="80" t="s">
        <v>291</v>
      </c>
    </row>
    <row r="35" spans="1:3" ht="18" customHeight="1">
      <c r="A35" s="84"/>
      <c r="C35" s="80" t="s">
        <v>336</v>
      </c>
    </row>
    <row r="36" spans="1:3" ht="18" customHeight="1">
      <c r="A36" s="84">
        <v>2</v>
      </c>
      <c r="B36" s="80" t="s">
        <v>283</v>
      </c>
      <c r="C36" s="80" t="s">
        <v>292</v>
      </c>
    </row>
    <row r="37" spans="1:3" ht="18" customHeight="1">
      <c r="A37" s="84"/>
      <c r="C37" s="80" t="s">
        <v>318</v>
      </c>
    </row>
    <row r="38" spans="1:3" ht="18" customHeight="1">
      <c r="A38" s="84"/>
      <c r="C38" s="80" t="s">
        <v>319</v>
      </c>
    </row>
    <row r="39" spans="1:3" ht="18" customHeight="1">
      <c r="A39" s="84">
        <v>3</v>
      </c>
      <c r="B39" s="80" t="s">
        <v>283</v>
      </c>
      <c r="C39" s="80" t="s">
        <v>338</v>
      </c>
    </row>
    <row r="40" spans="1:3" ht="18" customHeight="1">
      <c r="A40" s="84"/>
      <c r="C40" s="80" t="s">
        <v>337</v>
      </c>
    </row>
    <row r="41" spans="1:3" ht="18" customHeight="1">
      <c r="A41" s="84">
        <v>4</v>
      </c>
      <c r="B41" s="80" t="s">
        <v>283</v>
      </c>
      <c r="C41" s="80" t="s">
        <v>339</v>
      </c>
    </row>
    <row r="42" spans="1:3" ht="18" customHeight="1">
      <c r="A42" s="84"/>
      <c r="C42" s="80" t="s">
        <v>340</v>
      </c>
    </row>
    <row r="43" spans="1:3" ht="18" customHeight="1">
      <c r="A43" s="84"/>
      <c r="C43" s="80" t="s">
        <v>293</v>
      </c>
    </row>
    <row r="44" spans="1:3" ht="12" customHeight="1">
      <c r="A44" s="84"/>
    </row>
    <row r="45" spans="1:3" ht="17.25" customHeight="1">
      <c r="A45" s="86" t="s">
        <v>285</v>
      </c>
      <c r="B45" s="89"/>
      <c r="C45" s="81"/>
    </row>
    <row r="46" spans="1:3" ht="2.25" customHeight="1"/>
    <row r="47" spans="1:3" ht="18" customHeight="1">
      <c r="A47" s="84">
        <v>1</v>
      </c>
      <c r="B47" s="80" t="s">
        <v>283</v>
      </c>
      <c r="C47" s="80" t="s">
        <v>286</v>
      </c>
    </row>
    <row r="48" spans="1:3" ht="18" customHeight="1">
      <c r="A48" s="84">
        <v>2</v>
      </c>
      <c r="B48" s="80" t="s">
        <v>283</v>
      </c>
      <c r="C48" s="80" t="s">
        <v>341</v>
      </c>
    </row>
    <row r="49" spans="1:3" ht="18" customHeight="1">
      <c r="A49" s="84"/>
      <c r="C49" s="91" t="s">
        <v>342</v>
      </c>
    </row>
    <row r="50" spans="1:3" ht="18" customHeight="1">
      <c r="A50" s="84"/>
      <c r="C50" s="91" t="s">
        <v>343</v>
      </c>
    </row>
    <row r="51" spans="1:3" ht="17.25" customHeight="1"/>
    <row r="52" spans="1:3" ht="17.25" customHeight="1"/>
    <row r="53" spans="1:3" ht="17.25" customHeight="1"/>
    <row r="54" spans="1:3" ht="17.25" customHeight="1"/>
    <row r="55" spans="1:3" ht="17.25" customHeight="1"/>
    <row r="56" spans="1:3" ht="17.25" customHeight="1"/>
  </sheetData>
  <sheetProtection sheet="1" objects="1" scenarios="1"/>
  <mergeCells count="1">
    <mergeCell ref="A2:J2"/>
  </mergeCells>
  <phoneticPr fontId="5"/>
  <pageMargins left="0.55000000000000004" right="0.16" top="0.55000000000000004" bottom="0.16" header="0.6" footer="0.2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86"/>
  <sheetViews>
    <sheetView showGridLines="0" showRowColHeaders="0" zoomScale="80" zoomScaleNormal="80" workbookViewId="0">
      <selection activeCell="A79" sqref="A79"/>
    </sheetView>
  </sheetViews>
  <sheetFormatPr defaultRowHeight="13.5"/>
  <cols>
    <col min="1" max="3" width="9.140625" style="46"/>
    <col min="4" max="4" width="7.140625" style="46" customWidth="1"/>
    <col min="5" max="5" width="6.140625" style="46" customWidth="1"/>
    <col min="6" max="7" width="9.140625" style="46"/>
    <col min="8" max="8" width="16.7109375" style="46" customWidth="1"/>
    <col min="9" max="9" width="5.7109375" style="46" customWidth="1"/>
    <col min="10" max="10" width="9.140625" style="46"/>
    <col min="11" max="11" width="16.7109375" style="46" customWidth="1"/>
    <col min="12" max="12" width="5.7109375" style="46" customWidth="1"/>
    <col min="13" max="13" width="6.140625" style="46" customWidth="1"/>
    <col min="14" max="14" width="7.140625" style="46" customWidth="1"/>
    <col min="15" max="16384" width="9.140625" style="46"/>
  </cols>
  <sheetData>
    <row r="1" spans="1:17">
      <c r="A1" s="45"/>
      <c r="B1" s="45"/>
      <c r="C1" s="45"/>
      <c r="D1" s="45"/>
      <c r="E1" s="45"/>
      <c r="F1" s="45"/>
      <c r="G1" s="45"/>
      <c r="H1" s="45"/>
      <c r="I1" s="45"/>
      <c r="J1" s="45"/>
      <c r="K1" s="45"/>
      <c r="L1" s="45"/>
      <c r="M1" s="45"/>
      <c r="N1" s="45"/>
      <c r="O1" s="45"/>
      <c r="P1" s="45"/>
      <c r="Q1" s="45"/>
    </row>
    <row r="2" spans="1:17">
      <c r="A2" s="45"/>
      <c r="B2" s="45"/>
      <c r="C2" s="45"/>
      <c r="D2" s="45"/>
      <c r="E2" s="45"/>
      <c r="F2" s="45"/>
      <c r="G2" s="45"/>
      <c r="H2" s="45"/>
      <c r="I2" s="45"/>
      <c r="J2" s="45"/>
      <c r="K2" s="45"/>
      <c r="L2" s="45"/>
      <c r="M2" s="45"/>
      <c r="N2" s="45"/>
      <c r="O2" s="45"/>
      <c r="P2" s="45"/>
      <c r="Q2" s="45"/>
    </row>
    <row r="3" spans="1:17">
      <c r="A3" s="45"/>
      <c r="B3" s="45"/>
      <c r="C3" s="45"/>
      <c r="D3" s="45"/>
      <c r="E3" s="45"/>
      <c r="F3" s="45"/>
      <c r="G3" s="45"/>
      <c r="H3" s="45"/>
      <c r="I3" s="45"/>
      <c r="J3" s="45"/>
      <c r="K3" s="45"/>
      <c r="L3" s="45"/>
      <c r="M3" s="45"/>
      <c r="N3" s="45"/>
      <c r="O3" s="45"/>
      <c r="P3" s="45"/>
      <c r="Q3" s="45"/>
    </row>
    <row r="4" spans="1:17">
      <c r="A4" s="45"/>
      <c r="B4" s="45"/>
      <c r="C4" s="45"/>
      <c r="D4" s="45"/>
      <c r="E4" s="45"/>
      <c r="F4" s="45"/>
      <c r="G4" s="45"/>
      <c r="H4" s="45"/>
      <c r="I4" s="45"/>
      <c r="J4" s="45"/>
      <c r="K4" s="45"/>
      <c r="L4" s="45"/>
      <c r="M4" s="45"/>
      <c r="N4" s="45"/>
      <c r="O4" s="45"/>
      <c r="P4" s="45"/>
      <c r="Q4" s="45"/>
    </row>
    <row r="5" spans="1:17">
      <c r="A5" s="45"/>
      <c r="B5" s="45"/>
      <c r="C5" s="45"/>
      <c r="D5" s="45"/>
      <c r="E5" s="45"/>
      <c r="F5" s="45"/>
      <c r="G5" s="45"/>
      <c r="H5" s="45"/>
      <c r="I5" s="45"/>
      <c r="J5" s="45"/>
      <c r="K5" s="45"/>
      <c r="L5" s="45"/>
      <c r="M5" s="45"/>
      <c r="N5" s="45"/>
      <c r="O5" s="45"/>
      <c r="P5" s="45"/>
      <c r="Q5" s="45"/>
    </row>
    <row r="6" spans="1:17">
      <c r="A6" s="45"/>
      <c r="B6" s="45"/>
      <c r="C6" s="45"/>
      <c r="D6" s="45"/>
      <c r="E6" s="45"/>
      <c r="F6" s="45"/>
      <c r="G6" s="45"/>
      <c r="H6" s="45"/>
      <c r="I6" s="45"/>
      <c r="J6" s="45"/>
      <c r="K6" s="45"/>
      <c r="L6" s="45"/>
      <c r="M6" s="45"/>
      <c r="N6" s="45"/>
      <c r="O6" s="45"/>
      <c r="P6" s="45"/>
      <c r="Q6" s="45"/>
    </row>
    <row r="7" spans="1:17">
      <c r="A7" s="45"/>
      <c r="B7" s="45"/>
      <c r="C7" s="45"/>
      <c r="D7" s="45"/>
      <c r="E7" s="45"/>
      <c r="F7" s="45"/>
      <c r="G7" s="45"/>
      <c r="H7" s="45"/>
      <c r="I7" s="45"/>
      <c r="J7" s="45"/>
      <c r="K7" s="45"/>
      <c r="L7" s="45"/>
      <c r="M7" s="45"/>
      <c r="N7" s="45"/>
      <c r="O7" s="45"/>
      <c r="P7" s="45"/>
      <c r="Q7" s="45"/>
    </row>
    <row r="8" spans="1:17">
      <c r="A8" s="45"/>
      <c r="B8" s="45"/>
      <c r="C8" s="45"/>
      <c r="D8" s="45"/>
      <c r="E8" s="45"/>
      <c r="F8" s="45"/>
      <c r="G8" s="45"/>
      <c r="H8" s="45"/>
      <c r="I8" s="45"/>
      <c r="J8" s="45"/>
      <c r="K8" s="45"/>
      <c r="L8" s="45"/>
      <c r="M8" s="45"/>
      <c r="N8" s="45"/>
      <c r="O8" s="45"/>
      <c r="P8" s="45"/>
      <c r="Q8" s="45"/>
    </row>
    <row r="9" spans="1:17">
      <c r="A9" s="45"/>
      <c r="B9" s="45"/>
      <c r="C9" s="45"/>
      <c r="D9" s="45"/>
      <c r="E9" s="45"/>
      <c r="F9" s="45"/>
      <c r="G9" s="45"/>
      <c r="H9" s="45"/>
      <c r="I9" s="45"/>
      <c r="J9" s="45"/>
      <c r="K9" s="45"/>
      <c r="L9" s="45"/>
      <c r="M9" s="45"/>
      <c r="N9" s="45"/>
      <c r="O9" s="45"/>
      <c r="P9" s="45"/>
      <c r="Q9" s="45"/>
    </row>
    <row r="10" spans="1:17">
      <c r="A10" s="45"/>
      <c r="B10" s="45"/>
      <c r="C10" s="45"/>
      <c r="D10" s="45"/>
      <c r="E10" s="45"/>
      <c r="F10" s="45"/>
      <c r="G10" s="45"/>
      <c r="H10" s="45"/>
      <c r="I10" s="45"/>
      <c r="J10" s="45"/>
      <c r="K10" s="45"/>
      <c r="L10" s="45"/>
      <c r="M10" s="45"/>
      <c r="N10" s="45"/>
      <c r="O10" s="45"/>
      <c r="P10" s="45"/>
      <c r="Q10" s="45"/>
    </row>
    <row r="11" spans="1:17">
      <c r="A11" s="45"/>
      <c r="B11" s="45"/>
      <c r="C11" s="45"/>
      <c r="D11" s="45"/>
      <c r="E11" s="45"/>
      <c r="F11" s="45"/>
      <c r="G11" s="45"/>
      <c r="H11" s="45"/>
      <c r="I11" s="45"/>
      <c r="J11" s="45"/>
      <c r="K11" s="45"/>
      <c r="L11" s="45"/>
      <c r="M11" s="45"/>
      <c r="N11" s="45"/>
      <c r="O11" s="45"/>
      <c r="P11" s="45"/>
      <c r="Q11" s="45"/>
    </row>
    <row r="12" spans="1:17">
      <c r="A12" s="45"/>
      <c r="B12" s="45"/>
      <c r="C12" s="45"/>
      <c r="D12" s="45"/>
      <c r="E12" s="45"/>
      <c r="F12" s="45"/>
      <c r="G12" s="45"/>
      <c r="H12" s="45"/>
      <c r="I12" s="45"/>
      <c r="J12" s="45"/>
      <c r="K12" s="45"/>
      <c r="L12" s="45"/>
      <c r="M12" s="45"/>
      <c r="N12" s="45"/>
      <c r="O12" s="45"/>
      <c r="P12" s="45"/>
      <c r="Q12" s="45"/>
    </row>
    <row r="13" spans="1:17">
      <c r="A13" s="45"/>
      <c r="B13" s="45"/>
      <c r="C13" s="45"/>
      <c r="D13" s="45"/>
      <c r="E13" s="45"/>
      <c r="F13" s="45"/>
      <c r="G13" s="45"/>
      <c r="H13" s="45"/>
      <c r="I13" s="45"/>
      <c r="J13" s="45"/>
      <c r="K13" s="45"/>
      <c r="L13" s="45"/>
      <c r="M13" s="45"/>
      <c r="N13" s="45"/>
      <c r="O13" s="45"/>
      <c r="P13" s="45"/>
      <c r="Q13" s="45"/>
    </row>
    <row r="14" spans="1:17">
      <c r="A14" s="45"/>
      <c r="B14" s="45"/>
      <c r="C14" s="45"/>
      <c r="D14" s="45"/>
      <c r="E14" s="45"/>
      <c r="F14" s="45"/>
      <c r="G14" s="45"/>
      <c r="H14" s="45"/>
      <c r="I14" s="45"/>
      <c r="J14" s="45"/>
      <c r="K14" s="45"/>
      <c r="L14" s="45"/>
      <c r="M14" s="45"/>
      <c r="N14" s="45"/>
      <c r="O14" s="45"/>
      <c r="P14" s="45"/>
      <c r="Q14" s="45"/>
    </row>
    <row r="15" spans="1:17">
      <c r="A15" s="45"/>
      <c r="B15" s="45"/>
      <c r="C15" s="45"/>
      <c r="D15" s="45"/>
      <c r="E15" s="45"/>
      <c r="F15" s="45"/>
      <c r="G15" s="45"/>
      <c r="H15" s="45"/>
      <c r="I15" s="45"/>
      <c r="J15" s="45"/>
      <c r="K15" s="45"/>
      <c r="L15" s="45"/>
      <c r="M15" s="45"/>
      <c r="N15" s="45"/>
      <c r="O15" s="45"/>
      <c r="P15" s="45"/>
      <c r="Q15" s="45"/>
    </row>
    <row r="16" spans="1:17" ht="20.100000000000001" customHeight="1">
      <c r="A16" s="45"/>
      <c r="B16" s="45"/>
      <c r="C16" s="45"/>
      <c r="D16" s="45"/>
      <c r="E16" s="45"/>
      <c r="F16" s="45"/>
      <c r="G16" s="45"/>
      <c r="H16" s="45"/>
      <c r="I16" s="45"/>
      <c r="J16" s="45"/>
      <c r="K16" s="45"/>
      <c r="L16" s="45"/>
      <c r="M16" s="45"/>
      <c r="N16" s="45"/>
      <c r="O16" s="45"/>
      <c r="P16" s="45"/>
      <c r="Q16" s="45"/>
    </row>
    <row r="17" spans="1:17">
      <c r="A17" s="45"/>
      <c r="B17" s="45"/>
      <c r="C17" s="45"/>
      <c r="D17" s="45"/>
      <c r="E17" s="45"/>
      <c r="F17" s="45"/>
      <c r="G17" s="45"/>
      <c r="H17" s="45"/>
      <c r="I17" s="45"/>
      <c r="J17" s="45"/>
      <c r="K17" s="45"/>
      <c r="L17" s="45"/>
      <c r="M17" s="45"/>
      <c r="N17" s="45"/>
      <c r="O17" s="45"/>
      <c r="P17" s="45"/>
      <c r="Q17" s="45"/>
    </row>
    <row r="18" spans="1:17">
      <c r="A18" s="45"/>
      <c r="B18" s="45"/>
      <c r="C18" s="45"/>
      <c r="D18" s="45"/>
      <c r="E18" s="45"/>
      <c r="F18" s="45"/>
      <c r="G18" s="45"/>
      <c r="H18" s="45"/>
      <c r="I18" s="45"/>
      <c r="J18" s="45"/>
      <c r="K18" s="45"/>
      <c r="L18" s="45"/>
      <c r="M18" s="45"/>
      <c r="N18" s="45"/>
      <c r="O18" s="45"/>
      <c r="P18" s="45"/>
      <c r="Q18" s="45"/>
    </row>
    <row r="19" spans="1:17">
      <c r="A19" s="45"/>
      <c r="B19" s="45"/>
      <c r="C19" s="45"/>
      <c r="D19" s="45"/>
      <c r="E19" s="45"/>
      <c r="F19" s="45"/>
      <c r="G19" s="45"/>
      <c r="H19" s="45"/>
      <c r="I19" s="45"/>
      <c r="J19" s="45"/>
      <c r="K19" s="45"/>
      <c r="L19" s="45"/>
      <c r="M19" s="45"/>
      <c r="N19" s="45"/>
      <c r="O19" s="45"/>
      <c r="P19" s="45"/>
      <c r="Q19" s="45"/>
    </row>
    <row r="20" spans="1:17">
      <c r="A20" s="45"/>
      <c r="B20" s="45"/>
      <c r="C20" s="45"/>
      <c r="D20" s="45"/>
      <c r="E20" s="45"/>
      <c r="F20" s="45"/>
      <c r="G20" s="45"/>
      <c r="H20" s="45"/>
      <c r="I20" s="45"/>
      <c r="J20" s="45"/>
      <c r="K20" s="45"/>
      <c r="L20" s="45"/>
      <c r="M20" s="45"/>
      <c r="N20" s="45"/>
      <c r="O20" s="45"/>
      <c r="P20" s="45"/>
      <c r="Q20" s="45"/>
    </row>
    <row r="21" spans="1:17">
      <c r="A21" s="45"/>
      <c r="B21" s="45"/>
      <c r="C21" s="45"/>
      <c r="D21" s="45"/>
      <c r="E21" s="45"/>
      <c r="F21" s="45"/>
      <c r="G21" s="45"/>
      <c r="H21" s="45"/>
      <c r="I21" s="45"/>
      <c r="J21" s="45"/>
      <c r="K21" s="45"/>
      <c r="L21" s="45"/>
      <c r="M21" s="45"/>
      <c r="N21" s="45"/>
      <c r="O21" s="45"/>
      <c r="P21" s="45"/>
      <c r="Q21" s="45"/>
    </row>
    <row r="22" spans="1:17">
      <c r="A22" s="45"/>
      <c r="B22" s="45"/>
      <c r="C22" s="45"/>
      <c r="D22" s="45"/>
      <c r="E22" s="45"/>
      <c r="F22" s="45"/>
      <c r="G22" s="45"/>
      <c r="H22" s="45"/>
      <c r="I22" s="45"/>
      <c r="J22" s="45"/>
      <c r="K22" s="45"/>
      <c r="L22" s="45"/>
      <c r="M22" s="45"/>
      <c r="N22" s="45"/>
      <c r="O22" s="45"/>
      <c r="P22" s="45"/>
      <c r="Q22" s="45"/>
    </row>
    <row r="23" spans="1:17">
      <c r="A23" s="45"/>
      <c r="B23" s="45"/>
      <c r="C23" s="45"/>
      <c r="D23" s="45"/>
      <c r="E23" s="45"/>
      <c r="F23" s="45"/>
      <c r="G23" s="45"/>
      <c r="H23" s="45"/>
      <c r="I23" s="45"/>
      <c r="J23" s="45"/>
      <c r="K23" s="45"/>
      <c r="L23" s="45"/>
      <c r="M23" s="45"/>
      <c r="N23" s="45"/>
      <c r="O23" s="45"/>
      <c r="P23" s="45"/>
      <c r="Q23" s="45"/>
    </row>
    <row r="24" spans="1:17">
      <c r="A24" s="45"/>
      <c r="B24" s="45"/>
      <c r="C24" s="45"/>
      <c r="D24" s="45"/>
      <c r="E24" s="45"/>
      <c r="F24" s="45"/>
      <c r="G24" s="45"/>
      <c r="H24" s="45"/>
      <c r="I24" s="45"/>
      <c r="J24" s="45"/>
      <c r="K24" s="45"/>
      <c r="L24" s="45"/>
      <c r="M24" s="45"/>
      <c r="N24" s="45"/>
      <c r="O24" s="45"/>
      <c r="P24" s="45"/>
      <c r="Q24" s="45"/>
    </row>
    <row r="25" spans="1:17">
      <c r="A25" s="45"/>
      <c r="B25" s="45"/>
      <c r="C25" s="45"/>
      <c r="D25" s="45"/>
      <c r="E25" s="833" t="s">
        <v>315</v>
      </c>
      <c r="F25" s="833"/>
      <c r="G25" s="833"/>
      <c r="H25" s="833"/>
      <c r="I25" s="833"/>
      <c r="J25" s="833"/>
      <c r="K25" s="833"/>
      <c r="L25" s="833"/>
      <c r="M25" s="833"/>
      <c r="N25" s="45"/>
      <c r="O25" s="45"/>
      <c r="P25" s="45"/>
      <c r="Q25" s="45"/>
    </row>
    <row r="26" spans="1:17" ht="13.5" customHeight="1">
      <c r="A26" s="45"/>
      <c r="B26" s="45"/>
      <c r="C26" s="45"/>
      <c r="D26" s="45"/>
      <c r="E26" s="833"/>
      <c r="F26" s="833"/>
      <c r="G26" s="833"/>
      <c r="H26" s="833"/>
      <c r="I26" s="833"/>
      <c r="J26" s="833"/>
      <c r="K26" s="833"/>
      <c r="L26" s="833"/>
      <c r="M26" s="833"/>
      <c r="N26" s="45"/>
      <c r="O26" s="45"/>
      <c r="P26" s="45"/>
      <c r="Q26" s="45"/>
    </row>
    <row r="27" spans="1:17" ht="13.5" customHeight="1">
      <c r="A27" s="45"/>
      <c r="B27" s="45"/>
      <c r="C27" s="45"/>
      <c r="D27" s="45"/>
      <c r="E27" s="833"/>
      <c r="F27" s="833"/>
      <c r="G27" s="833"/>
      <c r="H27" s="833"/>
      <c r="I27" s="833"/>
      <c r="J27" s="833"/>
      <c r="K27" s="833"/>
      <c r="L27" s="833"/>
      <c r="M27" s="833"/>
      <c r="N27" s="45"/>
      <c r="O27" s="45"/>
      <c r="P27" s="45"/>
      <c r="Q27" s="45"/>
    </row>
    <row r="28" spans="1:17" ht="13.5" customHeight="1">
      <c r="A28" s="45"/>
      <c r="B28" s="45"/>
      <c r="C28" s="45"/>
      <c r="D28" s="45"/>
      <c r="E28" s="833"/>
      <c r="F28" s="833"/>
      <c r="G28" s="833"/>
      <c r="H28" s="833"/>
      <c r="I28" s="833"/>
      <c r="J28" s="833"/>
      <c r="K28" s="833"/>
      <c r="L28" s="833"/>
      <c r="M28" s="833"/>
      <c r="N28" s="45"/>
      <c r="O28" s="45"/>
      <c r="P28" s="45"/>
      <c r="Q28" s="45"/>
    </row>
    <row r="29" spans="1:17">
      <c r="A29" s="45"/>
      <c r="B29" s="45"/>
      <c r="C29" s="45"/>
      <c r="D29" s="45"/>
      <c r="E29" s="833"/>
      <c r="F29" s="833"/>
      <c r="G29" s="833"/>
      <c r="H29" s="833"/>
      <c r="I29" s="833"/>
      <c r="J29" s="833"/>
      <c r="K29" s="833"/>
      <c r="L29" s="833"/>
      <c r="M29" s="833"/>
      <c r="N29" s="45"/>
      <c r="O29" s="45"/>
      <c r="P29" s="45"/>
      <c r="Q29" s="45"/>
    </row>
    <row r="30" spans="1:17">
      <c r="A30" s="45"/>
      <c r="B30" s="45"/>
      <c r="C30" s="45"/>
      <c r="D30" s="45"/>
      <c r="E30" s="45"/>
      <c r="F30" s="45"/>
      <c r="G30" s="45"/>
      <c r="H30" s="45"/>
      <c r="I30" s="45"/>
      <c r="J30" s="45"/>
      <c r="K30" s="45"/>
      <c r="L30" s="45"/>
      <c r="M30" s="45"/>
      <c r="N30" s="45"/>
      <c r="O30" s="45"/>
      <c r="P30" s="45"/>
      <c r="Q30" s="45"/>
    </row>
    <row r="31" spans="1:17">
      <c r="A31" s="45"/>
      <c r="B31" s="45"/>
      <c r="C31" s="45"/>
      <c r="D31" s="45"/>
      <c r="E31" s="45"/>
      <c r="F31" s="45"/>
      <c r="G31" s="45"/>
      <c r="H31" s="45"/>
      <c r="I31" s="45"/>
      <c r="J31" s="45"/>
      <c r="K31" s="45"/>
      <c r="L31" s="45"/>
      <c r="M31" s="45"/>
      <c r="N31" s="45"/>
      <c r="O31" s="45"/>
      <c r="P31" s="45"/>
      <c r="Q31" s="45"/>
    </row>
    <row r="32" spans="1:17">
      <c r="A32" s="45"/>
      <c r="B32" s="45"/>
      <c r="C32" s="45"/>
      <c r="D32" s="45"/>
      <c r="E32" s="45"/>
      <c r="F32" s="45"/>
      <c r="G32" s="45"/>
      <c r="H32" s="45"/>
      <c r="I32" s="45"/>
      <c r="J32" s="45"/>
      <c r="K32" s="45"/>
      <c r="L32" s="45"/>
      <c r="M32" s="45"/>
      <c r="N32" s="45"/>
      <c r="O32" s="45"/>
      <c r="P32" s="45"/>
      <c r="Q32" s="45"/>
    </row>
    <row r="33" spans="1:17">
      <c r="A33" s="45"/>
      <c r="B33" s="45"/>
      <c r="C33" s="45"/>
      <c r="D33" s="45"/>
      <c r="E33" s="45"/>
      <c r="F33" s="45"/>
      <c r="G33" s="45"/>
      <c r="H33" s="45"/>
      <c r="I33" s="45"/>
      <c r="J33" s="45"/>
      <c r="K33" s="45"/>
      <c r="L33" s="45"/>
      <c r="M33" s="45"/>
      <c r="N33" s="45"/>
      <c r="O33" s="45"/>
      <c r="P33" s="45"/>
      <c r="Q33" s="45"/>
    </row>
    <row r="34" spans="1:17" ht="39.950000000000003" customHeight="1">
      <c r="A34" s="45"/>
      <c r="B34" s="45"/>
      <c r="C34" s="45"/>
      <c r="D34" s="75"/>
      <c r="E34" s="806" t="s">
        <v>122</v>
      </c>
      <c r="F34" s="834" t="s">
        <v>123</v>
      </c>
      <c r="G34" s="834"/>
      <c r="H34" s="834" t="str">
        <f>入力シート№1!G11</f>
        <v>1/期</v>
      </c>
      <c r="I34" s="834"/>
      <c r="J34" s="807" t="s">
        <v>124</v>
      </c>
      <c r="K34" s="834" t="str">
        <f>入力シート№1!K11</f>
        <v>5/期</v>
      </c>
      <c r="L34" s="834"/>
      <c r="M34" s="75" t="s">
        <v>125</v>
      </c>
      <c r="N34" s="75"/>
      <c r="O34" s="45"/>
      <c r="P34" s="45"/>
      <c r="Q34" s="45"/>
    </row>
    <row r="35" spans="1:17">
      <c r="A35" s="45"/>
      <c r="B35" s="45"/>
      <c r="C35" s="45"/>
      <c r="D35" s="45"/>
      <c r="E35" s="45"/>
      <c r="F35" s="45"/>
      <c r="G35" s="45"/>
      <c r="H35" s="45"/>
      <c r="I35" s="45"/>
      <c r="J35" s="45"/>
      <c r="K35" s="45"/>
      <c r="L35" s="45"/>
      <c r="M35" s="45"/>
      <c r="N35" s="45"/>
      <c r="O35" s="45"/>
      <c r="P35" s="45"/>
      <c r="Q35" s="45"/>
    </row>
    <row r="36" spans="1:17">
      <c r="A36" s="45"/>
      <c r="B36" s="45"/>
      <c r="C36" s="45"/>
      <c r="D36" s="45"/>
      <c r="E36" s="45"/>
      <c r="F36" s="45"/>
      <c r="G36" s="45"/>
      <c r="H36" s="45"/>
      <c r="I36" s="45"/>
      <c r="J36" s="45"/>
      <c r="K36" s="45"/>
      <c r="L36" s="45"/>
      <c r="M36" s="45"/>
      <c r="N36" s="45"/>
      <c r="O36" s="45"/>
      <c r="P36" s="45"/>
      <c r="Q36" s="45"/>
    </row>
    <row r="37" spans="1:17">
      <c r="A37" s="45"/>
      <c r="B37" s="45"/>
      <c r="C37" s="45"/>
      <c r="D37" s="45"/>
      <c r="E37" s="45"/>
      <c r="F37" s="45"/>
      <c r="G37" s="45"/>
      <c r="H37" s="45"/>
      <c r="I37" s="45"/>
      <c r="J37" s="45"/>
      <c r="K37" s="45"/>
      <c r="L37" s="45"/>
      <c r="M37" s="45"/>
      <c r="N37" s="45"/>
      <c r="O37" s="45"/>
      <c r="P37" s="45"/>
      <c r="Q37" s="45"/>
    </row>
    <row r="38" spans="1:17">
      <c r="A38" s="45"/>
      <c r="B38" s="45"/>
      <c r="C38" s="45"/>
      <c r="D38" s="45"/>
      <c r="E38" s="45"/>
      <c r="F38" s="45"/>
      <c r="G38" s="45"/>
      <c r="H38" s="45"/>
      <c r="I38" s="45"/>
      <c r="J38" s="45"/>
      <c r="K38" s="45"/>
      <c r="L38" s="45"/>
      <c r="M38" s="45"/>
      <c r="N38" s="45"/>
      <c r="O38" s="45"/>
      <c r="P38" s="45"/>
      <c r="Q38" s="45"/>
    </row>
    <row r="39" spans="1:17">
      <c r="A39" s="45"/>
      <c r="B39" s="45"/>
      <c r="C39" s="45"/>
      <c r="D39" s="45"/>
      <c r="E39" s="45"/>
      <c r="F39" s="45"/>
      <c r="G39" s="45"/>
      <c r="H39" s="45"/>
      <c r="I39" s="45"/>
      <c r="J39" s="45"/>
      <c r="K39" s="45"/>
      <c r="L39" s="45"/>
      <c r="M39" s="45"/>
      <c r="N39" s="45"/>
      <c r="O39" s="45"/>
      <c r="P39" s="45"/>
      <c r="Q39" s="45"/>
    </row>
    <row r="40" spans="1:17">
      <c r="A40" s="45"/>
      <c r="B40" s="45"/>
      <c r="C40" s="45"/>
      <c r="D40" s="45"/>
      <c r="E40" s="45"/>
      <c r="F40" s="45"/>
      <c r="G40" s="45"/>
      <c r="H40" s="45"/>
      <c r="I40" s="45"/>
      <c r="J40" s="45"/>
      <c r="K40" s="45"/>
      <c r="L40" s="45"/>
      <c r="M40" s="45"/>
      <c r="N40" s="45"/>
      <c r="O40" s="45"/>
      <c r="P40" s="45"/>
      <c r="Q40" s="45"/>
    </row>
    <row r="41" spans="1:17">
      <c r="A41" s="45"/>
      <c r="B41" s="45"/>
      <c r="C41" s="45"/>
      <c r="D41" s="45"/>
      <c r="E41" s="45"/>
      <c r="F41" s="45"/>
      <c r="G41" s="45"/>
      <c r="H41" s="45"/>
      <c r="I41" s="45"/>
      <c r="J41" s="45"/>
      <c r="K41" s="45"/>
      <c r="L41" s="45"/>
      <c r="M41" s="45"/>
      <c r="N41" s="45"/>
      <c r="O41" s="45"/>
      <c r="P41" s="45"/>
      <c r="Q41" s="45"/>
    </row>
    <row r="42" spans="1:17">
      <c r="A42" s="45"/>
      <c r="B42" s="45"/>
      <c r="C42" s="45"/>
      <c r="D42" s="45"/>
      <c r="E42" s="45"/>
      <c r="F42" s="45"/>
      <c r="G42" s="45"/>
      <c r="H42" s="45"/>
      <c r="I42" s="45"/>
      <c r="J42" s="45"/>
      <c r="K42" s="45"/>
      <c r="L42" s="45"/>
      <c r="M42" s="45"/>
      <c r="N42" s="45"/>
      <c r="O42" s="45"/>
      <c r="P42" s="45"/>
      <c r="Q42" s="45"/>
    </row>
    <row r="43" spans="1:17">
      <c r="A43" s="45"/>
      <c r="B43" s="45"/>
      <c r="C43" s="45"/>
      <c r="D43" s="45"/>
      <c r="E43" s="45"/>
      <c r="F43" s="45"/>
      <c r="G43" s="45"/>
      <c r="H43" s="45"/>
      <c r="I43" s="45"/>
      <c r="J43" s="45"/>
      <c r="K43" s="45"/>
      <c r="L43" s="45"/>
      <c r="M43" s="45"/>
      <c r="N43" s="45"/>
      <c r="O43" s="45"/>
      <c r="P43" s="45"/>
      <c r="Q43" s="45"/>
    </row>
    <row r="44" spans="1:17">
      <c r="A44" s="45"/>
      <c r="B44" s="45"/>
      <c r="C44" s="45"/>
      <c r="D44" s="45"/>
      <c r="E44" s="45"/>
      <c r="F44" s="45"/>
      <c r="G44" s="45"/>
      <c r="H44" s="45"/>
      <c r="I44" s="45"/>
      <c r="J44" s="45"/>
      <c r="K44" s="45"/>
      <c r="L44" s="45"/>
      <c r="M44" s="45"/>
      <c r="N44" s="45"/>
      <c r="O44" s="45"/>
      <c r="P44" s="45"/>
      <c r="Q44" s="45"/>
    </row>
    <row r="45" spans="1:17">
      <c r="A45" s="45"/>
      <c r="B45" s="45"/>
      <c r="C45" s="45"/>
      <c r="D45" s="45"/>
      <c r="E45" s="45"/>
      <c r="F45" s="45"/>
      <c r="G45" s="45"/>
      <c r="H45" s="45"/>
      <c r="I45" s="45"/>
      <c r="J45" s="45"/>
      <c r="K45" s="45"/>
      <c r="L45" s="45"/>
      <c r="M45" s="45"/>
      <c r="N45" s="45"/>
      <c r="O45" s="45"/>
      <c r="P45" s="45"/>
      <c r="Q45" s="45"/>
    </row>
    <row r="46" spans="1:17">
      <c r="A46" s="45"/>
      <c r="B46" s="45"/>
      <c r="C46" s="45"/>
      <c r="D46" s="45"/>
      <c r="E46" s="45"/>
      <c r="F46" s="45"/>
      <c r="G46" s="45"/>
      <c r="H46" s="45"/>
      <c r="I46" s="45"/>
      <c r="J46" s="45"/>
      <c r="K46" s="45"/>
      <c r="L46" s="45"/>
      <c r="M46" s="45"/>
      <c r="N46" s="45"/>
      <c r="O46" s="45"/>
      <c r="P46" s="45"/>
      <c r="Q46" s="45"/>
    </row>
    <row r="47" spans="1:17">
      <c r="A47" s="45"/>
      <c r="B47" s="45"/>
      <c r="C47" s="45"/>
      <c r="D47" s="45"/>
      <c r="E47" s="45"/>
      <c r="F47" s="45"/>
      <c r="G47" s="45"/>
      <c r="H47" s="45"/>
      <c r="I47" s="45"/>
      <c r="J47" s="45"/>
      <c r="K47" s="45"/>
      <c r="L47" s="45"/>
      <c r="M47" s="45"/>
      <c r="N47" s="45"/>
      <c r="O47" s="45"/>
      <c r="P47" s="45"/>
      <c r="Q47" s="45"/>
    </row>
    <row r="48" spans="1:17">
      <c r="A48" s="45"/>
      <c r="B48" s="45"/>
      <c r="C48" s="45"/>
      <c r="D48" s="45"/>
      <c r="E48" s="45"/>
      <c r="F48" s="45"/>
      <c r="G48" s="45"/>
      <c r="H48" s="45"/>
      <c r="I48" s="45"/>
      <c r="J48" s="45"/>
      <c r="K48" s="45"/>
      <c r="L48" s="45"/>
      <c r="M48" s="45"/>
      <c r="N48" s="45"/>
      <c r="O48" s="45"/>
      <c r="P48" s="45"/>
      <c r="Q48" s="45"/>
    </row>
    <row r="49" spans="1:17">
      <c r="A49" s="45"/>
      <c r="B49" s="45"/>
      <c r="C49" s="45"/>
      <c r="D49" s="45"/>
      <c r="E49" s="45"/>
      <c r="F49" s="45"/>
      <c r="G49" s="45"/>
      <c r="H49" s="45"/>
      <c r="I49" s="45"/>
      <c r="J49" s="45"/>
      <c r="K49" s="45"/>
      <c r="L49" s="45"/>
      <c r="M49" s="45"/>
      <c r="N49" s="45"/>
      <c r="O49" s="45"/>
      <c r="P49" s="45"/>
      <c r="Q49" s="45"/>
    </row>
    <row r="50" spans="1:17" ht="39.950000000000003" customHeight="1">
      <c r="A50" s="45"/>
      <c r="B50" s="45"/>
      <c r="C50" s="45"/>
      <c r="D50" s="45"/>
      <c r="E50" s="834" t="s">
        <v>126</v>
      </c>
      <c r="F50" s="834"/>
      <c r="G50" s="834"/>
      <c r="H50" s="834"/>
      <c r="I50" s="836">
        <f>基本項目入力!E13</f>
        <v>0</v>
      </c>
      <c r="J50" s="836"/>
      <c r="K50" s="836"/>
      <c r="L50" s="836"/>
      <c r="M50" s="50"/>
      <c r="N50" s="45"/>
      <c r="O50" s="45"/>
      <c r="P50" s="45"/>
      <c r="Q50" s="45"/>
    </row>
    <row r="51" spans="1:17" ht="28.5">
      <c r="A51" s="45"/>
      <c r="B51" s="45"/>
      <c r="C51" s="45"/>
      <c r="D51" s="45"/>
      <c r="E51" s="76"/>
      <c r="F51" s="76"/>
      <c r="G51" s="76"/>
      <c r="H51" s="76"/>
      <c r="I51" s="76"/>
      <c r="J51" s="76"/>
      <c r="K51" s="76"/>
      <c r="L51" s="76"/>
      <c r="M51" s="45"/>
      <c r="N51" s="45"/>
      <c r="O51" s="45"/>
      <c r="P51" s="45"/>
      <c r="Q51" s="45"/>
    </row>
    <row r="52" spans="1:17">
      <c r="A52" s="45"/>
      <c r="B52" s="45"/>
      <c r="C52" s="45"/>
      <c r="D52" s="45"/>
      <c r="E52" s="45"/>
      <c r="F52" s="45"/>
      <c r="G52" s="45"/>
      <c r="H52" s="45"/>
      <c r="I52" s="45"/>
      <c r="J52" s="45"/>
      <c r="K52" s="45"/>
      <c r="L52" s="45"/>
      <c r="M52" s="45"/>
      <c r="N52" s="45"/>
      <c r="O52" s="45"/>
      <c r="P52" s="45"/>
      <c r="Q52" s="45"/>
    </row>
    <row r="53" spans="1:17">
      <c r="A53" s="45"/>
      <c r="B53" s="45"/>
      <c r="C53" s="45"/>
      <c r="D53" s="45"/>
      <c r="E53" s="45"/>
      <c r="F53" s="45"/>
      <c r="G53" s="45"/>
      <c r="H53" s="45"/>
      <c r="I53" s="45"/>
      <c r="J53" s="45"/>
      <c r="K53" s="45"/>
      <c r="L53" s="45"/>
      <c r="M53" s="45"/>
      <c r="N53" s="45"/>
      <c r="O53" s="45"/>
      <c r="P53" s="45"/>
      <c r="Q53" s="45"/>
    </row>
    <row r="54" spans="1:17">
      <c r="A54" s="45"/>
      <c r="B54" s="45"/>
      <c r="C54" s="45"/>
      <c r="D54" s="45"/>
      <c r="E54" s="45"/>
      <c r="F54" s="45"/>
      <c r="G54" s="45"/>
      <c r="H54" s="45"/>
      <c r="I54" s="45"/>
      <c r="J54" s="45"/>
      <c r="K54" s="45"/>
      <c r="L54" s="45"/>
      <c r="M54" s="45"/>
      <c r="N54" s="45"/>
      <c r="O54" s="45"/>
      <c r="P54" s="45"/>
      <c r="Q54" s="45"/>
    </row>
    <row r="55" spans="1:17">
      <c r="A55" s="45"/>
      <c r="B55" s="45"/>
      <c r="C55" s="45"/>
      <c r="D55" s="45"/>
      <c r="E55" s="45"/>
      <c r="F55" s="45"/>
      <c r="G55" s="45"/>
      <c r="H55" s="45"/>
      <c r="I55" s="45"/>
      <c r="J55" s="45"/>
      <c r="K55" s="45"/>
      <c r="L55" s="45"/>
      <c r="M55" s="45"/>
      <c r="N55" s="45"/>
      <c r="O55" s="45"/>
      <c r="P55" s="45"/>
      <c r="Q55" s="45"/>
    </row>
    <row r="56" spans="1:17">
      <c r="A56" s="45"/>
      <c r="B56" s="45"/>
      <c r="C56" s="45"/>
      <c r="D56" s="45"/>
      <c r="E56" s="45"/>
      <c r="F56" s="45"/>
      <c r="G56" s="45"/>
      <c r="H56" s="45"/>
      <c r="I56" s="45"/>
      <c r="J56" s="45"/>
      <c r="K56" s="45"/>
      <c r="L56" s="45"/>
      <c r="M56" s="45"/>
      <c r="N56" s="45"/>
      <c r="O56" s="45"/>
      <c r="P56" s="45"/>
      <c r="Q56" s="45"/>
    </row>
    <row r="57" spans="1:17">
      <c r="A57" s="45"/>
      <c r="B57" s="45"/>
      <c r="C57" s="45"/>
      <c r="D57" s="45"/>
      <c r="E57" s="45"/>
      <c r="F57" s="45"/>
      <c r="G57" s="45"/>
      <c r="H57" s="45"/>
      <c r="I57" s="45"/>
      <c r="J57" s="45"/>
      <c r="K57" s="45"/>
      <c r="L57" s="45"/>
      <c r="M57" s="45"/>
      <c r="N57" s="45"/>
      <c r="O57" s="45"/>
      <c r="P57" s="45"/>
      <c r="Q57" s="45"/>
    </row>
    <row r="58" spans="1:17">
      <c r="A58" s="45"/>
      <c r="B58" s="45"/>
      <c r="C58" s="45"/>
      <c r="D58" s="45"/>
      <c r="E58" s="45"/>
      <c r="F58" s="45"/>
      <c r="G58" s="45"/>
      <c r="H58" s="45"/>
      <c r="I58" s="45"/>
      <c r="J58" s="45"/>
      <c r="K58" s="45"/>
      <c r="L58" s="45"/>
      <c r="M58" s="45"/>
      <c r="N58" s="45"/>
      <c r="O58" s="45"/>
      <c r="P58" s="45"/>
      <c r="Q58" s="45"/>
    </row>
    <row r="59" spans="1:17">
      <c r="A59" s="45"/>
      <c r="B59" s="45"/>
      <c r="C59" s="45"/>
      <c r="D59" s="45"/>
      <c r="E59" s="45"/>
      <c r="F59" s="45"/>
      <c r="G59" s="45"/>
      <c r="H59" s="45"/>
      <c r="I59" s="45"/>
      <c r="J59" s="45"/>
      <c r="K59" s="45"/>
      <c r="L59" s="45"/>
      <c r="M59" s="45"/>
      <c r="N59" s="45"/>
      <c r="O59" s="45"/>
      <c r="P59" s="45"/>
      <c r="Q59" s="45"/>
    </row>
    <row r="60" spans="1:17">
      <c r="A60" s="45"/>
      <c r="B60" s="45"/>
      <c r="C60" s="45"/>
      <c r="D60" s="45"/>
      <c r="E60" s="45"/>
      <c r="F60" s="45"/>
      <c r="G60" s="45"/>
      <c r="H60" s="45"/>
      <c r="I60" s="45"/>
      <c r="J60" s="45"/>
      <c r="K60" s="45"/>
      <c r="L60" s="45"/>
      <c r="M60" s="45"/>
      <c r="N60" s="45"/>
      <c r="O60" s="45"/>
      <c r="P60" s="45"/>
      <c r="Q60" s="45"/>
    </row>
    <row r="61" spans="1:17">
      <c r="A61" s="45"/>
      <c r="B61" s="45"/>
      <c r="C61" s="45"/>
      <c r="D61" s="45"/>
      <c r="E61" s="45"/>
      <c r="F61" s="45"/>
      <c r="G61" s="45"/>
      <c r="H61" s="45"/>
      <c r="I61" s="45"/>
      <c r="J61" s="45"/>
      <c r="K61" s="45"/>
      <c r="L61" s="45"/>
      <c r="M61" s="45"/>
      <c r="N61" s="45"/>
      <c r="O61" s="45"/>
      <c r="P61" s="45"/>
      <c r="Q61" s="45"/>
    </row>
    <row r="62" spans="1:17">
      <c r="A62" s="45"/>
      <c r="B62" s="45"/>
      <c r="C62" s="45"/>
      <c r="D62" s="45"/>
      <c r="E62" s="45"/>
      <c r="F62" s="45"/>
      <c r="G62" s="45"/>
      <c r="H62" s="45"/>
      <c r="I62" s="45"/>
      <c r="J62" s="45"/>
      <c r="K62" s="45"/>
      <c r="L62" s="45"/>
      <c r="M62" s="45"/>
      <c r="N62" s="45"/>
      <c r="O62" s="45"/>
      <c r="P62" s="45"/>
      <c r="Q62" s="45"/>
    </row>
    <row r="63" spans="1:17">
      <c r="A63" s="45"/>
      <c r="B63" s="45"/>
      <c r="C63" s="45"/>
      <c r="D63" s="45"/>
      <c r="E63" s="45"/>
      <c r="F63" s="45"/>
      <c r="G63" s="45"/>
      <c r="H63" s="45"/>
      <c r="I63" s="45"/>
      <c r="J63" s="45"/>
      <c r="K63" s="45"/>
      <c r="L63" s="45"/>
      <c r="M63" s="45"/>
      <c r="N63" s="45"/>
      <c r="O63" s="45"/>
      <c r="P63" s="45"/>
      <c r="Q63" s="45"/>
    </row>
    <row r="64" spans="1:17">
      <c r="A64" s="45"/>
      <c r="B64" s="45"/>
      <c r="C64" s="45"/>
      <c r="D64" s="45"/>
      <c r="E64" s="45"/>
      <c r="F64" s="45"/>
      <c r="G64" s="45"/>
      <c r="H64" s="45"/>
      <c r="I64" s="45"/>
      <c r="J64" s="45"/>
      <c r="K64" s="45"/>
      <c r="L64" s="45"/>
      <c r="M64" s="45"/>
      <c r="N64" s="45"/>
      <c r="O64" s="45"/>
      <c r="P64" s="45"/>
      <c r="Q64" s="45"/>
    </row>
    <row r="65" spans="1:17">
      <c r="A65" s="45"/>
      <c r="B65" s="45"/>
      <c r="C65" s="45"/>
      <c r="D65" s="45"/>
      <c r="E65" s="45"/>
      <c r="F65" s="45"/>
      <c r="G65" s="45"/>
      <c r="H65" s="45"/>
      <c r="I65" s="45"/>
      <c r="J65" s="45"/>
      <c r="K65" s="45"/>
      <c r="L65" s="45"/>
      <c r="M65" s="45"/>
      <c r="N65" s="45"/>
      <c r="O65" s="45"/>
      <c r="P65" s="45"/>
      <c r="Q65" s="45"/>
    </row>
    <row r="66" spans="1:17">
      <c r="A66" s="45"/>
      <c r="B66" s="45"/>
      <c r="C66" s="45"/>
      <c r="D66" s="45"/>
      <c r="E66" s="45"/>
      <c r="F66" s="45"/>
      <c r="G66" s="45"/>
      <c r="H66" s="45"/>
      <c r="I66" s="45"/>
      <c r="J66" s="45"/>
      <c r="K66" s="45"/>
      <c r="L66" s="45"/>
      <c r="M66" s="45"/>
      <c r="N66" s="45"/>
      <c r="O66" s="45"/>
      <c r="P66" s="45"/>
      <c r="Q66" s="45"/>
    </row>
    <row r="67" spans="1:17" ht="39.950000000000003" customHeight="1">
      <c r="A67" s="45"/>
      <c r="B67" s="45"/>
      <c r="C67" s="45"/>
      <c r="D67" s="45"/>
      <c r="E67" s="835">
        <f>基本項目入力!E9</f>
        <v>0</v>
      </c>
      <c r="F67" s="835"/>
      <c r="G67" s="835"/>
      <c r="H67" s="835"/>
      <c r="I67" s="835"/>
      <c r="J67" s="835"/>
      <c r="K67" s="835"/>
      <c r="L67" s="835"/>
      <c r="M67" s="835"/>
      <c r="N67" s="45"/>
      <c r="O67" s="45"/>
      <c r="P67" s="45"/>
      <c r="Q67" s="45"/>
    </row>
    <row r="68" spans="1:17">
      <c r="A68" s="45"/>
      <c r="B68" s="45"/>
      <c r="C68" s="45"/>
      <c r="D68" s="45"/>
      <c r="E68" s="45"/>
      <c r="F68" s="45"/>
      <c r="G68" s="45"/>
      <c r="H68" s="45"/>
      <c r="I68" s="45"/>
      <c r="J68" s="45"/>
      <c r="K68" s="45"/>
      <c r="L68" s="45"/>
      <c r="M68" s="45"/>
      <c r="N68" s="45"/>
      <c r="O68" s="45"/>
      <c r="P68" s="45"/>
      <c r="Q68" s="45"/>
    </row>
    <row r="69" spans="1:17">
      <c r="A69" s="45"/>
      <c r="B69" s="45"/>
      <c r="C69" s="45"/>
      <c r="D69" s="45"/>
      <c r="E69" s="45"/>
      <c r="F69" s="45"/>
      <c r="G69" s="45"/>
      <c r="H69" s="45"/>
      <c r="I69" s="45"/>
      <c r="J69" s="45"/>
      <c r="K69" s="45"/>
      <c r="L69" s="45"/>
      <c r="M69" s="45"/>
      <c r="N69" s="45"/>
      <c r="O69" s="45"/>
      <c r="P69" s="45"/>
      <c r="Q69" s="45"/>
    </row>
    <row r="70" spans="1:17">
      <c r="A70" s="45"/>
      <c r="B70" s="45"/>
      <c r="C70" s="45"/>
      <c r="D70" s="45"/>
      <c r="E70" s="45"/>
      <c r="F70" s="45"/>
      <c r="G70" s="45"/>
      <c r="H70" s="45"/>
      <c r="I70" s="45"/>
      <c r="J70" s="45"/>
      <c r="K70" s="45"/>
      <c r="L70" s="45"/>
      <c r="M70" s="45"/>
      <c r="N70" s="45"/>
      <c r="O70" s="45"/>
      <c r="P70" s="45"/>
      <c r="Q70" s="45"/>
    </row>
    <row r="71" spans="1:17">
      <c r="A71" s="45"/>
      <c r="B71" s="45"/>
      <c r="C71" s="45"/>
      <c r="D71" s="45"/>
      <c r="E71" s="45"/>
      <c r="F71" s="45"/>
      <c r="G71" s="45"/>
      <c r="H71" s="45"/>
      <c r="I71" s="45"/>
      <c r="J71" s="45"/>
      <c r="K71" s="45"/>
      <c r="L71" s="45"/>
      <c r="M71" s="45"/>
      <c r="N71" s="45"/>
      <c r="O71" s="45"/>
      <c r="P71" s="45"/>
      <c r="Q71" s="45"/>
    </row>
    <row r="72" spans="1:17">
      <c r="A72" s="45"/>
      <c r="B72" s="45"/>
      <c r="C72" s="45"/>
      <c r="D72" s="45"/>
      <c r="E72" s="45"/>
      <c r="F72" s="45"/>
      <c r="G72" s="45"/>
      <c r="H72" s="45"/>
      <c r="I72" s="45"/>
      <c r="J72" s="45"/>
      <c r="K72" s="45"/>
      <c r="L72" s="45"/>
      <c r="M72" s="45"/>
      <c r="N72" s="45"/>
      <c r="O72" s="45"/>
      <c r="P72" s="45"/>
      <c r="Q72" s="45"/>
    </row>
    <row r="73" spans="1:17">
      <c r="A73" s="45"/>
      <c r="B73" s="45"/>
      <c r="C73" s="45"/>
      <c r="D73" s="45"/>
      <c r="E73" s="45"/>
      <c r="F73" s="45"/>
      <c r="G73" s="45"/>
      <c r="H73" s="45"/>
      <c r="I73" s="45"/>
      <c r="J73" s="45"/>
      <c r="K73" s="45"/>
      <c r="L73" s="45"/>
      <c r="M73" s="45"/>
      <c r="N73" s="45"/>
      <c r="O73" s="45"/>
      <c r="P73" s="45"/>
      <c r="Q73" s="45"/>
    </row>
    <row r="74" spans="1:17">
      <c r="A74" s="45"/>
      <c r="B74" s="45"/>
      <c r="C74" s="45"/>
      <c r="D74" s="45"/>
      <c r="E74" s="45"/>
      <c r="F74" s="45"/>
      <c r="G74" s="45"/>
      <c r="H74" s="45"/>
      <c r="I74" s="45"/>
      <c r="J74" s="45"/>
      <c r="K74" s="45"/>
      <c r="L74" s="45"/>
      <c r="M74" s="45"/>
      <c r="N74" s="45"/>
      <c r="O74" s="45"/>
      <c r="P74" s="45"/>
      <c r="Q74" s="45"/>
    </row>
    <row r="75" spans="1:17">
      <c r="A75" s="45"/>
      <c r="B75" s="45"/>
      <c r="C75" s="45"/>
      <c r="D75" s="45"/>
      <c r="E75" s="45"/>
      <c r="F75" s="45"/>
      <c r="G75" s="45"/>
      <c r="H75" s="45"/>
      <c r="I75" s="45"/>
      <c r="J75" s="45"/>
      <c r="K75" s="45"/>
      <c r="L75" s="45"/>
      <c r="M75" s="45"/>
      <c r="N75" s="45"/>
      <c r="O75" s="45"/>
      <c r="P75" s="45"/>
      <c r="Q75" s="45"/>
    </row>
    <row r="76" spans="1:17">
      <c r="A76" s="45"/>
      <c r="B76" s="45"/>
      <c r="C76" s="45"/>
      <c r="D76" s="45"/>
      <c r="E76" s="45"/>
      <c r="F76" s="45"/>
      <c r="G76" s="45"/>
      <c r="H76" s="45"/>
      <c r="I76" s="45"/>
      <c r="J76" s="45"/>
      <c r="K76" s="45"/>
      <c r="L76" s="45"/>
      <c r="M76" s="45"/>
      <c r="N76" s="45"/>
      <c r="O76" s="45"/>
      <c r="P76" s="45"/>
      <c r="Q76" s="45"/>
    </row>
    <row r="77" spans="1:17">
      <c r="A77" s="45"/>
      <c r="B77" s="45"/>
      <c r="C77" s="45"/>
      <c r="D77" s="45"/>
      <c r="E77" s="45"/>
      <c r="F77" s="45"/>
      <c r="G77" s="45"/>
      <c r="H77" s="45"/>
      <c r="I77" s="45"/>
      <c r="J77" s="45"/>
      <c r="K77" s="45"/>
      <c r="L77" s="45"/>
      <c r="M77" s="45"/>
      <c r="N77" s="45"/>
      <c r="O77" s="45"/>
      <c r="P77" s="45"/>
      <c r="Q77" s="45"/>
    </row>
    <row r="78" spans="1:17">
      <c r="A78" s="45"/>
      <c r="B78" s="45"/>
      <c r="C78" s="45"/>
      <c r="D78" s="45"/>
      <c r="E78" s="45"/>
      <c r="F78" s="45"/>
      <c r="G78" s="45"/>
      <c r="H78" s="45"/>
      <c r="I78" s="45"/>
      <c r="J78" s="45"/>
      <c r="K78" s="45"/>
      <c r="L78" s="45"/>
      <c r="M78" s="45"/>
      <c r="N78" s="45"/>
      <c r="O78" s="45"/>
      <c r="P78" s="45"/>
      <c r="Q78" s="45"/>
    </row>
    <row r="79" spans="1:17">
      <c r="A79" s="45"/>
      <c r="B79" s="45"/>
      <c r="C79" s="45"/>
      <c r="D79" s="45"/>
      <c r="E79" s="45"/>
      <c r="F79" s="45"/>
      <c r="G79" s="45"/>
      <c r="H79" s="45"/>
      <c r="I79" s="45"/>
      <c r="J79" s="45"/>
      <c r="K79" s="45"/>
      <c r="L79" s="45"/>
      <c r="M79" s="45"/>
      <c r="N79" s="45"/>
      <c r="O79" s="45"/>
      <c r="P79" s="45"/>
      <c r="Q79" s="45"/>
    </row>
    <row r="80" spans="1:17">
      <c r="A80" s="45"/>
      <c r="B80" s="45"/>
      <c r="C80" s="45"/>
      <c r="D80" s="45"/>
      <c r="E80" s="45"/>
      <c r="F80" s="45"/>
      <c r="G80" s="45"/>
      <c r="H80" s="45"/>
      <c r="I80" s="45"/>
      <c r="J80" s="45"/>
      <c r="K80" s="45"/>
      <c r="L80" s="45"/>
      <c r="M80" s="45"/>
      <c r="N80" s="45"/>
      <c r="O80" s="45"/>
      <c r="P80" s="45"/>
      <c r="Q80" s="45"/>
    </row>
    <row r="81" spans="1:17">
      <c r="A81" s="45"/>
      <c r="B81" s="45"/>
      <c r="C81" s="45"/>
      <c r="D81" s="45"/>
      <c r="E81" s="45"/>
      <c r="F81" s="45"/>
      <c r="G81" s="45"/>
      <c r="H81" s="45"/>
      <c r="I81" s="45"/>
      <c r="J81" s="45"/>
      <c r="K81" s="45"/>
      <c r="L81" s="45"/>
      <c r="M81" s="45"/>
      <c r="N81" s="45"/>
      <c r="O81" s="45"/>
      <c r="P81" s="45"/>
      <c r="Q81" s="45"/>
    </row>
    <row r="82" spans="1:17">
      <c r="A82" s="45"/>
      <c r="B82" s="45"/>
      <c r="C82" s="45"/>
      <c r="D82" s="45"/>
      <c r="E82" s="45"/>
      <c r="F82" s="45"/>
      <c r="G82" s="45"/>
      <c r="H82" s="45"/>
      <c r="I82" s="45"/>
      <c r="J82" s="45"/>
      <c r="K82" s="45"/>
      <c r="L82" s="45"/>
      <c r="M82" s="45"/>
      <c r="N82" s="45"/>
      <c r="O82" s="45"/>
      <c r="P82" s="45"/>
      <c r="Q82" s="45"/>
    </row>
    <row r="83" spans="1:17">
      <c r="A83" s="45"/>
      <c r="B83" s="45"/>
      <c r="C83" s="45"/>
      <c r="D83" s="45"/>
      <c r="E83" s="45"/>
      <c r="F83" s="45"/>
      <c r="G83" s="45"/>
      <c r="H83" s="45"/>
      <c r="I83" s="45"/>
      <c r="J83" s="45"/>
      <c r="K83" s="45"/>
      <c r="L83" s="45"/>
      <c r="M83" s="45"/>
      <c r="N83" s="45"/>
      <c r="O83" s="45"/>
      <c r="P83" s="45"/>
      <c r="Q83" s="45"/>
    </row>
    <row r="84" spans="1:17">
      <c r="A84" s="45"/>
      <c r="B84" s="45"/>
      <c r="C84" s="45"/>
      <c r="D84" s="45"/>
      <c r="E84" s="45"/>
      <c r="F84" s="45"/>
      <c r="G84" s="45"/>
      <c r="H84" s="45"/>
      <c r="I84" s="45"/>
      <c r="J84" s="45"/>
      <c r="K84" s="45"/>
      <c r="L84" s="45"/>
      <c r="M84" s="45"/>
      <c r="N84" s="45"/>
      <c r="O84" s="45"/>
      <c r="P84" s="45"/>
      <c r="Q84" s="45"/>
    </row>
    <row r="85" spans="1:17">
      <c r="A85" s="45"/>
      <c r="B85" s="45"/>
      <c r="C85" s="45"/>
      <c r="D85" s="45"/>
      <c r="E85" s="45"/>
      <c r="F85" s="45"/>
      <c r="G85" s="45"/>
      <c r="H85" s="45"/>
      <c r="I85" s="45"/>
      <c r="J85" s="45"/>
      <c r="K85" s="45"/>
      <c r="L85" s="45"/>
      <c r="M85" s="45"/>
      <c r="N85" s="45"/>
      <c r="O85" s="45"/>
      <c r="P85" s="45"/>
      <c r="Q85" s="45"/>
    </row>
    <row r="86" spans="1:17">
      <c r="A86" s="45"/>
      <c r="B86" s="45"/>
      <c r="C86" s="45"/>
      <c r="D86" s="45"/>
      <c r="E86" s="45"/>
      <c r="F86" s="45"/>
      <c r="G86" s="45"/>
      <c r="H86" s="45"/>
      <c r="I86" s="45"/>
      <c r="J86" s="45"/>
      <c r="K86" s="45"/>
      <c r="L86" s="45"/>
      <c r="M86" s="45"/>
      <c r="N86" s="45"/>
      <c r="O86" s="45"/>
      <c r="P86" s="45"/>
      <c r="Q86" s="45"/>
    </row>
  </sheetData>
  <sheetProtection sheet="1" objects="1" scenarios="1"/>
  <mergeCells count="7">
    <mergeCell ref="E25:M29"/>
    <mergeCell ref="F34:G34"/>
    <mergeCell ref="E50:H50"/>
    <mergeCell ref="E67:M67"/>
    <mergeCell ref="H34:I34"/>
    <mergeCell ref="K34:L34"/>
    <mergeCell ref="I50:L50"/>
  </mergeCells>
  <phoneticPr fontId="5"/>
  <pageMargins left="0.70866141732283472" right="0.31496062992125984" top="0.35433070866141736" bottom="0.55118110236220474" header="0.31496062992125984" footer="0.31496062992125984"/>
  <pageSetup paperSize="9" scale="6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89"/>
  <sheetViews>
    <sheetView showGridLines="0" showRowColHeaders="0" zoomScale="80" zoomScaleNormal="80" workbookViewId="0">
      <selection activeCell="T18" sqref="T18"/>
    </sheetView>
  </sheetViews>
  <sheetFormatPr defaultRowHeight="13.5"/>
  <cols>
    <col min="1" max="1" width="3.5703125" style="46" customWidth="1"/>
    <col min="2" max="2" width="7.5703125" style="46" customWidth="1"/>
    <col min="3" max="4" width="9.85546875" style="46" customWidth="1"/>
    <col min="5" max="6" width="11.5703125" style="46" customWidth="1"/>
    <col min="7" max="7" width="13.85546875" style="46" customWidth="1"/>
    <col min="8" max="8" width="9.28515625" style="46" customWidth="1"/>
    <col min="9" max="16" width="11.5703125" style="46" customWidth="1"/>
    <col min="17" max="16384" width="9.140625" style="46"/>
  </cols>
  <sheetData>
    <row r="1" spans="1:16" ht="13.5" customHeight="1"/>
    <row r="2" spans="1:16" ht="13.5" customHeight="1"/>
    <row r="3" spans="1:16" ht="20.100000000000001" customHeight="1">
      <c r="A3" s="859" t="s">
        <v>137</v>
      </c>
      <c r="B3" s="859"/>
      <c r="C3" s="859"/>
      <c r="D3" s="860">
        <f>基本項目入力!E9</f>
        <v>0</v>
      </c>
      <c r="E3" s="860"/>
      <c r="F3" s="860"/>
      <c r="G3" s="45"/>
      <c r="H3" s="45"/>
      <c r="I3" s="45"/>
      <c r="J3" s="69"/>
      <c r="K3" s="45"/>
      <c r="L3" s="45"/>
      <c r="M3" s="45"/>
      <c r="N3" s="779" t="s">
        <v>205</v>
      </c>
      <c r="O3" s="848">
        <f>基本項目入力!E13</f>
        <v>0</v>
      </c>
      <c r="P3" s="848"/>
    </row>
    <row r="4" spans="1:16" ht="20.100000000000001" customHeight="1">
      <c r="A4" s="859" t="s">
        <v>138</v>
      </c>
      <c r="B4" s="859"/>
      <c r="C4" s="859"/>
      <c r="D4" s="860">
        <f>基本項目入力!E11</f>
        <v>0</v>
      </c>
      <c r="E4" s="860"/>
      <c r="F4" s="860"/>
      <c r="G4" s="45"/>
      <c r="H4" s="45"/>
      <c r="I4" s="45"/>
      <c r="J4" s="45"/>
      <c r="K4" s="45"/>
      <c r="L4" s="45"/>
      <c r="M4" s="45"/>
      <c r="N4" s="45"/>
      <c r="O4" s="45"/>
      <c r="P4" s="45"/>
    </row>
    <row r="5" spans="1:16" ht="20.100000000000001" customHeight="1">
      <c r="A5" s="849"/>
      <c r="B5" s="849"/>
      <c r="C5" s="849"/>
      <c r="D5" s="849"/>
      <c r="E5" s="849"/>
      <c r="F5" s="849"/>
      <c r="G5" s="849"/>
      <c r="H5" s="849"/>
      <c r="I5" s="849"/>
      <c r="J5" s="849"/>
      <c r="K5" s="849"/>
      <c r="L5" s="849"/>
      <c r="M5" s="849"/>
      <c r="N5" s="849"/>
      <c r="O5" s="849"/>
      <c r="P5" s="849"/>
    </row>
    <row r="6" spans="1:16" ht="39.950000000000003" customHeight="1">
      <c r="A6" s="849" t="s">
        <v>127</v>
      </c>
      <c r="B6" s="849"/>
      <c r="C6" s="849"/>
      <c r="D6" s="849"/>
      <c r="E6" s="849"/>
      <c r="F6" s="849"/>
      <c r="G6" s="849"/>
      <c r="H6" s="849"/>
      <c r="I6" s="849"/>
      <c r="J6" s="849"/>
      <c r="K6" s="849"/>
      <c r="L6" s="849"/>
      <c r="M6" s="849"/>
      <c r="N6" s="849"/>
      <c r="O6" s="849"/>
      <c r="P6" s="849"/>
    </row>
    <row r="7" spans="1:16" ht="39.950000000000003" customHeight="1">
      <c r="A7" s="68"/>
      <c r="B7" s="68"/>
      <c r="C7" s="68"/>
      <c r="D7" s="68"/>
      <c r="E7" s="68"/>
      <c r="F7" s="68"/>
      <c r="G7" s="68"/>
      <c r="H7" s="68"/>
      <c r="I7" s="68"/>
      <c r="J7" s="68"/>
      <c r="K7" s="68"/>
      <c r="L7" s="68"/>
      <c r="M7" s="68"/>
      <c r="N7" s="68"/>
      <c r="O7" s="68"/>
      <c r="P7" s="68"/>
    </row>
    <row r="8" spans="1:16" ht="24.95" customHeight="1">
      <c r="A8" s="850" t="s">
        <v>128</v>
      </c>
      <c r="B8" s="851"/>
      <c r="C8" s="851"/>
      <c r="D8" s="851"/>
      <c r="E8" s="851"/>
      <c r="F8" s="851"/>
      <c r="G8" s="851"/>
      <c r="H8" s="851"/>
      <c r="I8" s="851"/>
      <c r="J8" s="851"/>
      <c r="K8" s="851"/>
      <c r="L8" s="851"/>
      <c r="M8" s="851"/>
      <c r="N8" s="851"/>
      <c r="O8" s="851"/>
      <c r="P8" s="852"/>
    </row>
    <row r="9" spans="1:16" ht="24.95" customHeight="1">
      <c r="A9" s="853" t="s">
        <v>314</v>
      </c>
      <c r="B9" s="861"/>
      <c r="C9" s="861"/>
      <c r="D9" s="854"/>
      <c r="E9" s="853" t="s">
        <v>255</v>
      </c>
      <c r="F9" s="854"/>
      <c r="G9" s="837"/>
      <c r="H9" s="838"/>
      <c r="I9" s="838"/>
      <c r="J9" s="838"/>
      <c r="K9" s="838"/>
      <c r="L9" s="838"/>
      <c r="M9" s="838"/>
      <c r="N9" s="838"/>
      <c r="O9" s="838"/>
      <c r="P9" s="839"/>
    </row>
    <row r="10" spans="1:16" ht="24.95" customHeight="1">
      <c r="A10" s="855"/>
      <c r="B10" s="862"/>
      <c r="C10" s="862"/>
      <c r="D10" s="856"/>
      <c r="E10" s="855"/>
      <c r="F10" s="856"/>
      <c r="G10" s="840"/>
      <c r="H10" s="841"/>
      <c r="I10" s="841"/>
      <c r="J10" s="841"/>
      <c r="K10" s="841"/>
      <c r="L10" s="841"/>
      <c r="M10" s="841"/>
      <c r="N10" s="841"/>
      <c r="O10" s="841"/>
      <c r="P10" s="842"/>
    </row>
    <row r="11" spans="1:16" ht="24.95" customHeight="1">
      <c r="A11" s="855"/>
      <c r="B11" s="862"/>
      <c r="C11" s="862"/>
      <c r="D11" s="856"/>
      <c r="E11" s="855"/>
      <c r="F11" s="856"/>
      <c r="G11" s="840"/>
      <c r="H11" s="841"/>
      <c r="I11" s="841"/>
      <c r="J11" s="841"/>
      <c r="K11" s="841"/>
      <c r="L11" s="841"/>
      <c r="M11" s="841"/>
      <c r="N11" s="841"/>
      <c r="O11" s="841"/>
      <c r="P11" s="842"/>
    </row>
    <row r="12" spans="1:16" ht="24.95" customHeight="1">
      <c r="A12" s="855"/>
      <c r="B12" s="862"/>
      <c r="C12" s="862"/>
      <c r="D12" s="856"/>
      <c r="E12" s="857"/>
      <c r="F12" s="858"/>
      <c r="G12" s="843"/>
      <c r="H12" s="844"/>
      <c r="I12" s="844"/>
      <c r="J12" s="844"/>
      <c r="K12" s="844"/>
      <c r="L12" s="844"/>
      <c r="M12" s="844"/>
      <c r="N12" s="844"/>
      <c r="O12" s="844"/>
      <c r="P12" s="845"/>
    </row>
    <row r="13" spans="1:16" ht="24.95" customHeight="1">
      <c r="A13" s="855"/>
      <c r="B13" s="862"/>
      <c r="C13" s="862"/>
      <c r="D13" s="856"/>
      <c r="E13" s="855" t="s">
        <v>256</v>
      </c>
      <c r="F13" s="856"/>
      <c r="G13" s="837"/>
      <c r="H13" s="838"/>
      <c r="I13" s="838"/>
      <c r="J13" s="838"/>
      <c r="K13" s="838"/>
      <c r="L13" s="838"/>
      <c r="M13" s="838"/>
      <c r="N13" s="838"/>
      <c r="O13" s="838"/>
      <c r="P13" s="839"/>
    </row>
    <row r="14" spans="1:16" ht="24.95" customHeight="1">
      <c r="A14" s="855"/>
      <c r="B14" s="862"/>
      <c r="C14" s="862"/>
      <c r="D14" s="856"/>
      <c r="E14" s="855"/>
      <c r="F14" s="856"/>
      <c r="G14" s="840"/>
      <c r="H14" s="841"/>
      <c r="I14" s="841"/>
      <c r="J14" s="841"/>
      <c r="K14" s="841"/>
      <c r="L14" s="841"/>
      <c r="M14" s="841"/>
      <c r="N14" s="841"/>
      <c r="O14" s="841"/>
      <c r="P14" s="842"/>
    </row>
    <row r="15" spans="1:16" ht="24.95" customHeight="1">
      <c r="A15" s="855"/>
      <c r="B15" s="862"/>
      <c r="C15" s="862"/>
      <c r="D15" s="856"/>
      <c r="E15" s="855"/>
      <c r="F15" s="856"/>
      <c r="G15" s="840"/>
      <c r="H15" s="841"/>
      <c r="I15" s="841"/>
      <c r="J15" s="841"/>
      <c r="K15" s="841"/>
      <c r="L15" s="841"/>
      <c r="M15" s="841"/>
      <c r="N15" s="841"/>
      <c r="O15" s="841"/>
      <c r="P15" s="842"/>
    </row>
    <row r="16" spans="1:16" ht="24.95" customHeight="1">
      <c r="A16" s="857"/>
      <c r="B16" s="863"/>
      <c r="C16" s="863"/>
      <c r="D16" s="858"/>
      <c r="E16" s="857"/>
      <c r="F16" s="858"/>
      <c r="G16" s="843"/>
      <c r="H16" s="844"/>
      <c r="I16" s="844"/>
      <c r="J16" s="844"/>
      <c r="K16" s="844"/>
      <c r="L16" s="844"/>
      <c r="M16" s="844"/>
      <c r="N16" s="844"/>
      <c r="O16" s="844"/>
      <c r="P16" s="845"/>
    </row>
    <row r="17" spans="1:16" ht="24.95" customHeight="1">
      <c r="A17" s="853" t="s">
        <v>267</v>
      </c>
      <c r="B17" s="861"/>
      <c r="C17" s="861"/>
      <c r="D17" s="854"/>
      <c r="E17" s="867" t="s">
        <v>197</v>
      </c>
      <c r="F17" s="869"/>
      <c r="G17" s="837"/>
      <c r="H17" s="838"/>
      <c r="I17" s="838"/>
      <c r="J17" s="838"/>
      <c r="K17" s="838"/>
      <c r="L17" s="838"/>
      <c r="M17" s="838"/>
      <c r="N17" s="838"/>
      <c r="O17" s="838"/>
      <c r="P17" s="839"/>
    </row>
    <row r="18" spans="1:16" ht="24.95" customHeight="1">
      <c r="A18" s="855"/>
      <c r="B18" s="862"/>
      <c r="C18" s="862"/>
      <c r="D18" s="856"/>
      <c r="E18" s="870"/>
      <c r="F18" s="872"/>
      <c r="G18" s="840"/>
      <c r="H18" s="841"/>
      <c r="I18" s="841"/>
      <c r="J18" s="841"/>
      <c r="K18" s="841"/>
      <c r="L18" s="841"/>
      <c r="M18" s="841"/>
      <c r="N18" s="841"/>
      <c r="O18" s="841"/>
      <c r="P18" s="842"/>
    </row>
    <row r="19" spans="1:16" ht="24.95" customHeight="1">
      <c r="A19" s="855"/>
      <c r="B19" s="862"/>
      <c r="C19" s="862"/>
      <c r="D19" s="856"/>
      <c r="E19" s="870"/>
      <c r="F19" s="872"/>
      <c r="G19" s="840"/>
      <c r="H19" s="841"/>
      <c r="I19" s="841"/>
      <c r="J19" s="841"/>
      <c r="K19" s="841"/>
      <c r="L19" s="841"/>
      <c r="M19" s="841"/>
      <c r="N19" s="841"/>
      <c r="O19" s="841"/>
      <c r="P19" s="842"/>
    </row>
    <row r="20" spans="1:16" ht="24.95" customHeight="1">
      <c r="A20" s="855"/>
      <c r="B20" s="862"/>
      <c r="C20" s="862"/>
      <c r="D20" s="856"/>
      <c r="E20" s="873"/>
      <c r="F20" s="875"/>
      <c r="G20" s="843"/>
      <c r="H20" s="844"/>
      <c r="I20" s="844"/>
      <c r="J20" s="844"/>
      <c r="K20" s="844"/>
      <c r="L20" s="844"/>
      <c r="M20" s="844"/>
      <c r="N20" s="844"/>
      <c r="O20" s="844"/>
      <c r="P20" s="845"/>
    </row>
    <row r="21" spans="1:16" ht="24.95" customHeight="1">
      <c r="A21" s="855"/>
      <c r="B21" s="862"/>
      <c r="C21" s="862"/>
      <c r="D21" s="856"/>
      <c r="E21" s="867" t="s">
        <v>198</v>
      </c>
      <c r="F21" s="869"/>
      <c r="G21" s="837"/>
      <c r="H21" s="838"/>
      <c r="I21" s="838"/>
      <c r="J21" s="838"/>
      <c r="K21" s="838"/>
      <c r="L21" s="838"/>
      <c r="M21" s="838"/>
      <c r="N21" s="838"/>
      <c r="O21" s="838"/>
      <c r="P21" s="839"/>
    </row>
    <row r="22" spans="1:16" ht="24.95" customHeight="1">
      <c r="A22" s="855"/>
      <c r="B22" s="862"/>
      <c r="C22" s="862"/>
      <c r="D22" s="856"/>
      <c r="E22" s="870"/>
      <c r="F22" s="872"/>
      <c r="G22" s="840"/>
      <c r="H22" s="841"/>
      <c r="I22" s="841"/>
      <c r="J22" s="841"/>
      <c r="K22" s="841"/>
      <c r="L22" s="841"/>
      <c r="M22" s="841"/>
      <c r="N22" s="841"/>
      <c r="O22" s="841"/>
      <c r="P22" s="842"/>
    </row>
    <row r="23" spans="1:16" ht="24.95" customHeight="1">
      <c r="A23" s="855"/>
      <c r="B23" s="862"/>
      <c r="C23" s="862"/>
      <c r="D23" s="856"/>
      <c r="E23" s="870"/>
      <c r="F23" s="872"/>
      <c r="G23" s="840"/>
      <c r="H23" s="841"/>
      <c r="I23" s="841"/>
      <c r="J23" s="841"/>
      <c r="K23" s="841"/>
      <c r="L23" s="841"/>
      <c r="M23" s="841"/>
      <c r="N23" s="841"/>
      <c r="O23" s="841"/>
      <c r="P23" s="842"/>
    </row>
    <row r="24" spans="1:16" ht="24.95" customHeight="1">
      <c r="A24" s="857"/>
      <c r="B24" s="863"/>
      <c r="C24" s="863"/>
      <c r="D24" s="858"/>
      <c r="E24" s="873"/>
      <c r="F24" s="875"/>
      <c r="G24" s="843"/>
      <c r="H24" s="844"/>
      <c r="I24" s="844"/>
      <c r="J24" s="844"/>
      <c r="K24" s="844"/>
      <c r="L24" s="844"/>
      <c r="M24" s="844"/>
      <c r="N24" s="844"/>
      <c r="O24" s="844"/>
      <c r="P24" s="845"/>
    </row>
    <row r="25" spans="1:16" ht="13.5" customHeight="1">
      <c r="A25" s="45"/>
      <c r="B25" s="45"/>
      <c r="C25" s="45"/>
      <c r="D25" s="45"/>
      <c r="E25" s="45"/>
      <c r="F25" s="45"/>
      <c r="G25" s="45"/>
      <c r="H25" s="45"/>
      <c r="I25" s="45"/>
      <c r="J25" s="45"/>
      <c r="K25" s="45"/>
      <c r="L25" s="45"/>
      <c r="M25" s="45"/>
      <c r="N25" s="45"/>
      <c r="O25" s="45"/>
      <c r="P25" s="47"/>
    </row>
    <row r="26" spans="1:16" ht="13.5" customHeight="1">
      <c r="A26" s="45"/>
      <c r="B26" s="45"/>
      <c r="C26" s="45"/>
      <c r="D26" s="45"/>
      <c r="E26" s="45"/>
      <c r="F26" s="45"/>
      <c r="G26" s="45"/>
      <c r="H26" s="45"/>
      <c r="I26" s="45"/>
      <c r="J26" s="45"/>
      <c r="K26" s="45"/>
      <c r="L26" s="45"/>
      <c r="M26" s="45"/>
      <c r="N26" s="45"/>
      <c r="O26" s="45"/>
      <c r="P26" s="47"/>
    </row>
    <row r="27" spans="1:16" ht="13.5" customHeight="1">
      <c r="A27" s="45"/>
      <c r="B27" s="45"/>
      <c r="C27" s="45"/>
      <c r="D27" s="45"/>
      <c r="E27" s="45"/>
      <c r="F27" s="45"/>
      <c r="G27" s="45"/>
      <c r="H27" s="45"/>
      <c r="I27" s="45"/>
      <c r="J27" s="45"/>
      <c r="K27" s="45"/>
      <c r="L27" s="45"/>
      <c r="M27" s="45"/>
      <c r="N27" s="45"/>
      <c r="O27" s="45"/>
      <c r="P27" s="47"/>
    </row>
    <row r="28" spans="1:16" ht="24.95" customHeight="1">
      <c r="A28" s="864" t="s">
        <v>344</v>
      </c>
      <c r="B28" s="865"/>
      <c r="C28" s="865"/>
      <c r="D28" s="865"/>
      <c r="E28" s="865"/>
      <c r="F28" s="865"/>
      <c r="G28" s="865"/>
      <c r="H28" s="865"/>
      <c r="I28" s="865"/>
      <c r="J28" s="865"/>
      <c r="K28" s="865"/>
      <c r="L28" s="865"/>
      <c r="M28" s="865"/>
      <c r="N28" s="865"/>
      <c r="O28" s="865"/>
      <c r="P28" s="866"/>
    </row>
    <row r="29" spans="1:16" ht="24.95" customHeight="1">
      <c r="A29" s="867" t="s">
        <v>345</v>
      </c>
      <c r="B29" s="868"/>
      <c r="C29" s="868"/>
      <c r="D29" s="869"/>
      <c r="E29" s="887"/>
      <c r="F29" s="888"/>
      <c r="G29" s="888"/>
      <c r="H29" s="888"/>
      <c r="I29" s="888"/>
      <c r="J29" s="888"/>
      <c r="K29" s="888"/>
      <c r="L29" s="888"/>
      <c r="M29" s="888"/>
      <c r="N29" s="888"/>
      <c r="O29" s="888"/>
      <c r="P29" s="889"/>
    </row>
    <row r="30" spans="1:16" ht="24.95" customHeight="1">
      <c r="A30" s="870"/>
      <c r="B30" s="871"/>
      <c r="C30" s="871"/>
      <c r="D30" s="872"/>
      <c r="E30" s="890"/>
      <c r="F30" s="891"/>
      <c r="G30" s="891"/>
      <c r="H30" s="891"/>
      <c r="I30" s="891"/>
      <c r="J30" s="891"/>
      <c r="K30" s="891"/>
      <c r="L30" s="891"/>
      <c r="M30" s="891"/>
      <c r="N30" s="891"/>
      <c r="O30" s="891"/>
      <c r="P30" s="892"/>
    </row>
    <row r="31" spans="1:16" ht="24.95" customHeight="1">
      <c r="A31" s="870"/>
      <c r="B31" s="871"/>
      <c r="C31" s="871"/>
      <c r="D31" s="872"/>
      <c r="E31" s="890"/>
      <c r="F31" s="891"/>
      <c r="G31" s="891"/>
      <c r="H31" s="891"/>
      <c r="I31" s="891"/>
      <c r="J31" s="891"/>
      <c r="K31" s="891"/>
      <c r="L31" s="891"/>
      <c r="M31" s="891"/>
      <c r="N31" s="891"/>
      <c r="O31" s="891"/>
      <c r="P31" s="892"/>
    </row>
    <row r="32" spans="1:16" ht="24.95" customHeight="1">
      <c r="A32" s="873"/>
      <c r="B32" s="874"/>
      <c r="C32" s="874"/>
      <c r="D32" s="875"/>
      <c r="E32" s="893"/>
      <c r="F32" s="894"/>
      <c r="G32" s="894"/>
      <c r="H32" s="894"/>
      <c r="I32" s="894"/>
      <c r="J32" s="894"/>
      <c r="K32" s="894"/>
      <c r="L32" s="894"/>
      <c r="M32" s="894"/>
      <c r="N32" s="894"/>
      <c r="O32" s="894"/>
      <c r="P32" s="895"/>
    </row>
    <row r="33" spans="1:16" ht="24.95" customHeight="1">
      <c r="A33" s="867" t="s">
        <v>279</v>
      </c>
      <c r="B33" s="868"/>
      <c r="C33" s="868"/>
      <c r="D33" s="869"/>
      <c r="E33" s="887"/>
      <c r="F33" s="888"/>
      <c r="G33" s="888"/>
      <c r="H33" s="888"/>
      <c r="I33" s="888"/>
      <c r="J33" s="888"/>
      <c r="K33" s="888"/>
      <c r="L33" s="888"/>
      <c r="M33" s="888"/>
      <c r="N33" s="888"/>
      <c r="O33" s="888"/>
      <c r="P33" s="889"/>
    </row>
    <row r="34" spans="1:16" ht="24.95" customHeight="1">
      <c r="A34" s="870"/>
      <c r="B34" s="871"/>
      <c r="C34" s="871"/>
      <c r="D34" s="872"/>
      <c r="E34" s="890"/>
      <c r="F34" s="891"/>
      <c r="G34" s="891"/>
      <c r="H34" s="891"/>
      <c r="I34" s="891"/>
      <c r="J34" s="891"/>
      <c r="K34" s="891"/>
      <c r="L34" s="891"/>
      <c r="M34" s="891"/>
      <c r="N34" s="891"/>
      <c r="O34" s="891"/>
      <c r="P34" s="892"/>
    </row>
    <row r="35" spans="1:16" ht="24.95" customHeight="1">
      <c r="A35" s="870"/>
      <c r="B35" s="871"/>
      <c r="C35" s="871"/>
      <c r="D35" s="872"/>
      <c r="E35" s="890"/>
      <c r="F35" s="891"/>
      <c r="G35" s="891"/>
      <c r="H35" s="891"/>
      <c r="I35" s="891"/>
      <c r="J35" s="891"/>
      <c r="K35" s="891"/>
      <c r="L35" s="891"/>
      <c r="M35" s="891"/>
      <c r="N35" s="891"/>
      <c r="O35" s="891"/>
      <c r="P35" s="892"/>
    </row>
    <row r="36" spans="1:16" ht="24.95" customHeight="1">
      <c r="A36" s="873"/>
      <c r="B36" s="874"/>
      <c r="C36" s="874"/>
      <c r="D36" s="875"/>
      <c r="E36" s="893"/>
      <c r="F36" s="894"/>
      <c r="G36" s="894"/>
      <c r="H36" s="894"/>
      <c r="I36" s="894"/>
      <c r="J36" s="894"/>
      <c r="K36" s="894"/>
      <c r="L36" s="894"/>
      <c r="M36" s="894"/>
      <c r="N36" s="894"/>
      <c r="O36" s="894"/>
      <c r="P36" s="895"/>
    </row>
    <row r="37" spans="1:16" ht="24.95" customHeight="1">
      <c r="A37" s="71"/>
      <c r="B37" s="71"/>
      <c r="C37" s="71"/>
      <c r="D37" s="71"/>
      <c r="E37" s="72"/>
      <c r="F37" s="72"/>
      <c r="G37" s="72"/>
      <c r="H37" s="72"/>
      <c r="I37" s="72"/>
      <c r="J37" s="72"/>
      <c r="K37" s="72"/>
      <c r="L37" s="72"/>
      <c r="M37" s="72"/>
      <c r="N37" s="72"/>
      <c r="O37" s="72"/>
      <c r="P37" s="52"/>
    </row>
    <row r="38" spans="1:16" ht="20.100000000000001" customHeight="1">
      <c r="A38" s="45"/>
      <c r="B38" s="45"/>
      <c r="C38" s="45"/>
      <c r="D38" s="45"/>
      <c r="E38" s="45"/>
      <c r="F38" s="45"/>
      <c r="G38" s="45"/>
      <c r="H38" s="45"/>
      <c r="I38" s="45"/>
      <c r="J38" s="45"/>
      <c r="K38" s="45"/>
      <c r="L38" s="45"/>
      <c r="M38" s="45"/>
      <c r="N38" s="45"/>
      <c r="O38" s="45"/>
      <c r="P38" s="45"/>
    </row>
    <row r="39" spans="1:16" ht="24.95" customHeight="1">
      <c r="A39" s="850" t="s">
        <v>130</v>
      </c>
      <c r="B39" s="851"/>
      <c r="C39" s="851"/>
      <c r="D39" s="851"/>
      <c r="E39" s="851"/>
      <c r="F39" s="851"/>
      <c r="G39" s="851"/>
      <c r="H39" s="852"/>
      <c r="I39" s="850" t="s">
        <v>133</v>
      </c>
      <c r="J39" s="851"/>
      <c r="K39" s="851"/>
      <c r="L39" s="851"/>
      <c r="M39" s="851"/>
      <c r="N39" s="851"/>
      <c r="O39" s="851"/>
      <c r="P39" s="852"/>
    </row>
    <row r="40" spans="1:16" ht="24.95" customHeight="1">
      <c r="A40" s="884" t="s">
        <v>249</v>
      </c>
      <c r="B40" s="885"/>
      <c r="C40" s="885"/>
      <c r="D40" s="886"/>
      <c r="E40" s="876" t="s">
        <v>131</v>
      </c>
      <c r="F40" s="877"/>
      <c r="G40" s="878"/>
      <c r="H40" s="882" t="s">
        <v>132</v>
      </c>
      <c r="I40" s="846" t="s">
        <v>299</v>
      </c>
      <c r="J40" s="130" t="str">
        <f>入力シート№1!E11</f>
        <v>-1/期</v>
      </c>
      <c r="K40" s="131" t="str">
        <f>入力シート№1!F11</f>
        <v>/期</v>
      </c>
      <c r="L40" s="132" t="str">
        <f>入力シート№1!G11</f>
        <v>1/期</v>
      </c>
      <c r="M40" s="130" t="str">
        <f>入力シート№1!H11</f>
        <v>2/期</v>
      </c>
      <c r="N40" s="130" t="str">
        <f>入力シート№1!I11</f>
        <v>3/期</v>
      </c>
      <c r="O40" s="130" t="str">
        <f>入力シート№1!J11</f>
        <v>4/期</v>
      </c>
      <c r="P40" s="130" t="str">
        <f>入力シート№1!K11</f>
        <v>5/期</v>
      </c>
    </row>
    <row r="41" spans="1:16" ht="24.95" customHeight="1">
      <c r="A41" s="879"/>
      <c r="B41" s="880"/>
      <c r="C41" s="880"/>
      <c r="D41" s="881"/>
      <c r="E41" s="879"/>
      <c r="F41" s="880"/>
      <c r="G41" s="881"/>
      <c r="H41" s="883"/>
      <c r="I41" s="847"/>
      <c r="J41" s="133" t="s">
        <v>200</v>
      </c>
      <c r="K41" s="134" t="s">
        <v>199</v>
      </c>
      <c r="L41" s="135" t="s">
        <v>136</v>
      </c>
      <c r="M41" s="136" t="s">
        <v>140</v>
      </c>
      <c r="N41" s="136" t="s">
        <v>141</v>
      </c>
      <c r="O41" s="136" t="s">
        <v>142</v>
      </c>
      <c r="P41" s="136" t="s">
        <v>143</v>
      </c>
    </row>
    <row r="42" spans="1:16" ht="50.1" customHeight="1">
      <c r="A42" s="137">
        <v>1</v>
      </c>
      <c r="B42" s="896"/>
      <c r="C42" s="896"/>
      <c r="D42" s="896"/>
      <c r="E42" s="897"/>
      <c r="F42" s="898"/>
      <c r="G42" s="899"/>
      <c r="H42" s="817"/>
      <c r="I42" s="818"/>
      <c r="J42" s="819"/>
      <c r="K42" s="820"/>
      <c r="L42" s="821"/>
      <c r="M42" s="822"/>
      <c r="N42" s="822"/>
      <c r="O42" s="822"/>
      <c r="P42" s="822"/>
    </row>
    <row r="43" spans="1:16" ht="50.1" customHeight="1">
      <c r="A43" s="137">
        <v>2</v>
      </c>
      <c r="B43" s="897"/>
      <c r="C43" s="898"/>
      <c r="D43" s="899"/>
      <c r="E43" s="897"/>
      <c r="F43" s="898"/>
      <c r="G43" s="899"/>
      <c r="H43" s="817"/>
      <c r="I43" s="818"/>
      <c r="J43" s="819"/>
      <c r="K43" s="820"/>
      <c r="L43" s="821"/>
      <c r="M43" s="822"/>
      <c r="N43" s="822"/>
      <c r="O43" s="822"/>
      <c r="P43" s="822"/>
    </row>
    <row r="44" spans="1:16" ht="50.1" customHeight="1">
      <c r="A44" s="137">
        <v>3</v>
      </c>
      <c r="B44" s="897"/>
      <c r="C44" s="898"/>
      <c r="D44" s="899"/>
      <c r="E44" s="897"/>
      <c r="F44" s="898"/>
      <c r="G44" s="899"/>
      <c r="H44" s="817"/>
      <c r="I44" s="818"/>
      <c r="J44" s="819"/>
      <c r="K44" s="820"/>
      <c r="L44" s="821"/>
      <c r="M44" s="822"/>
      <c r="N44" s="822"/>
      <c r="O44" s="822"/>
      <c r="P44" s="822"/>
    </row>
    <row r="45" spans="1:16" ht="50.1" customHeight="1">
      <c r="A45" s="137">
        <v>4</v>
      </c>
      <c r="B45" s="897"/>
      <c r="C45" s="898"/>
      <c r="D45" s="899"/>
      <c r="E45" s="897"/>
      <c r="F45" s="898"/>
      <c r="G45" s="899"/>
      <c r="H45" s="817"/>
      <c r="I45" s="818"/>
      <c r="J45" s="819"/>
      <c r="K45" s="820"/>
      <c r="L45" s="821"/>
      <c r="M45" s="822"/>
      <c r="N45" s="822"/>
      <c r="O45" s="822"/>
      <c r="P45" s="822"/>
    </row>
    <row r="46" spans="1:16" ht="50.1" customHeight="1">
      <c r="A46" s="137">
        <v>5</v>
      </c>
      <c r="B46" s="896"/>
      <c r="C46" s="896"/>
      <c r="D46" s="896"/>
      <c r="E46" s="897"/>
      <c r="F46" s="898"/>
      <c r="G46" s="899"/>
      <c r="H46" s="817"/>
      <c r="I46" s="818"/>
      <c r="J46" s="819"/>
      <c r="K46" s="820"/>
      <c r="L46" s="821"/>
      <c r="M46" s="822"/>
      <c r="N46" s="822"/>
      <c r="O46" s="822"/>
      <c r="P46" s="822"/>
    </row>
    <row r="47" spans="1:16" ht="50.1" customHeight="1">
      <c r="A47" s="137">
        <v>6</v>
      </c>
      <c r="B47" s="896"/>
      <c r="C47" s="896"/>
      <c r="D47" s="896"/>
      <c r="E47" s="897"/>
      <c r="F47" s="898"/>
      <c r="G47" s="899"/>
      <c r="H47" s="817"/>
      <c r="I47" s="818"/>
      <c r="J47" s="819"/>
      <c r="K47" s="820"/>
      <c r="L47" s="821"/>
      <c r="M47" s="822"/>
      <c r="N47" s="822"/>
      <c r="O47" s="822"/>
      <c r="P47" s="822"/>
    </row>
    <row r="48" spans="1:16" ht="50.1" customHeight="1">
      <c r="A48" s="137">
        <v>7</v>
      </c>
      <c r="B48" s="896"/>
      <c r="C48" s="896"/>
      <c r="D48" s="896"/>
      <c r="E48" s="897"/>
      <c r="F48" s="898"/>
      <c r="G48" s="899"/>
      <c r="H48" s="817"/>
      <c r="I48" s="818"/>
      <c r="J48" s="819"/>
      <c r="K48" s="820"/>
      <c r="L48" s="821"/>
      <c r="M48" s="822"/>
      <c r="N48" s="822"/>
      <c r="O48" s="822"/>
      <c r="P48" s="822"/>
    </row>
    <row r="49" spans="1:16" ht="18" customHeight="1">
      <c r="A49" s="48"/>
      <c r="B49" s="48"/>
      <c r="C49" s="48"/>
      <c r="D49" s="48"/>
      <c r="E49" s="49"/>
      <c r="F49" s="49"/>
      <c r="G49" s="49"/>
      <c r="H49" s="49"/>
      <c r="I49" s="48"/>
      <c r="J49" s="48"/>
      <c r="K49" s="48"/>
      <c r="L49" s="48"/>
      <c r="M49" s="48"/>
      <c r="N49" s="48"/>
      <c r="O49" s="48"/>
      <c r="P49" s="48"/>
    </row>
    <row r="50" spans="1:16" ht="18" customHeight="1">
      <c r="A50" s="48"/>
      <c r="B50" s="48"/>
      <c r="C50" s="48"/>
      <c r="D50" s="48"/>
      <c r="E50" s="48"/>
      <c r="F50" s="48"/>
      <c r="G50" s="48"/>
      <c r="H50" s="48"/>
      <c r="I50" s="48"/>
      <c r="J50" s="48"/>
      <c r="K50" s="48"/>
      <c r="L50" s="48"/>
      <c r="M50" s="48"/>
      <c r="N50" s="48"/>
      <c r="O50" s="48"/>
      <c r="P50" s="48"/>
    </row>
    <row r="51" spans="1:16" ht="18" customHeight="1">
      <c r="A51" s="48"/>
      <c r="B51" s="48"/>
      <c r="C51" s="48"/>
      <c r="D51" s="48"/>
      <c r="E51" s="48"/>
      <c r="F51" s="48"/>
      <c r="G51" s="48"/>
      <c r="H51" s="48"/>
      <c r="I51" s="48"/>
      <c r="J51" s="48"/>
      <c r="K51" s="48"/>
      <c r="L51" s="48"/>
      <c r="M51" s="48"/>
      <c r="N51" s="48"/>
      <c r="O51" s="48"/>
      <c r="P51" s="48"/>
    </row>
    <row r="52" spans="1:16" ht="18" customHeight="1">
      <c r="A52" s="48"/>
      <c r="B52" s="48"/>
      <c r="C52" s="48"/>
      <c r="D52" s="48"/>
      <c r="E52" s="48"/>
      <c r="F52" s="48"/>
      <c r="G52" s="48"/>
      <c r="H52" s="48"/>
      <c r="I52" s="48"/>
      <c r="J52" s="48"/>
      <c r="K52" s="48"/>
      <c r="L52" s="48"/>
      <c r="M52" s="48"/>
      <c r="N52" s="48"/>
      <c r="O52" s="48"/>
      <c r="P52" s="48"/>
    </row>
    <row r="53" spans="1:16">
      <c r="A53" s="48"/>
      <c r="B53" s="48"/>
      <c r="C53" s="48"/>
      <c r="D53" s="48"/>
      <c r="E53" s="48"/>
      <c r="F53" s="48"/>
      <c r="G53" s="48"/>
      <c r="H53" s="48"/>
      <c r="I53" s="48"/>
      <c r="J53" s="48"/>
      <c r="K53" s="48"/>
      <c r="L53" s="48"/>
      <c r="M53" s="48"/>
      <c r="N53" s="48"/>
      <c r="O53" s="48"/>
      <c r="P53" s="48"/>
    </row>
    <row r="54" spans="1:16">
      <c r="A54" s="48"/>
      <c r="B54" s="48"/>
      <c r="C54" s="48"/>
      <c r="D54" s="48"/>
      <c r="E54" s="48"/>
      <c r="F54" s="48"/>
      <c r="G54" s="48"/>
      <c r="H54" s="48"/>
      <c r="I54" s="48"/>
      <c r="J54" s="48"/>
      <c r="K54" s="48"/>
      <c r="L54" s="48"/>
      <c r="M54" s="48"/>
      <c r="N54" s="48"/>
      <c r="O54" s="48"/>
      <c r="P54" s="48"/>
    </row>
    <row r="55" spans="1:16">
      <c r="A55" s="48"/>
      <c r="B55" s="48"/>
      <c r="C55" s="48"/>
      <c r="D55" s="48"/>
      <c r="E55" s="48"/>
      <c r="F55" s="48"/>
      <c r="G55" s="48"/>
      <c r="H55" s="48"/>
      <c r="I55" s="48"/>
      <c r="J55" s="48"/>
      <c r="K55" s="48"/>
      <c r="L55" s="48"/>
      <c r="M55" s="48"/>
      <c r="N55" s="48"/>
      <c r="O55" s="48"/>
      <c r="P55" s="48"/>
    </row>
    <row r="56" spans="1:16">
      <c r="A56" s="48"/>
      <c r="B56" s="48"/>
      <c r="C56" s="48"/>
      <c r="D56" s="48"/>
      <c r="E56" s="48"/>
      <c r="F56" s="48"/>
      <c r="G56" s="48"/>
      <c r="H56" s="48"/>
      <c r="I56" s="48"/>
      <c r="J56" s="48"/>
      <c r="K56" s="48"/>
      <c r="L56" s="48"/>
      <c r="M56" s="48"/>
      <c r="N56" s="48"/>
      <c r="O56" s="48"/>
      <c r="P56" s="48"/>
    </row>
    <row r="57" spans="1:16">
      <c r="A57" s="48"/>
      <c r="B57" s="48"/>
      <c r="C57" s="48"/>
      <c r="D57" s="48"/>
      <c r="E57" s="48"/>
      <c r="F57" s="48"/>
      <c r="G57" s="48"/>
      <c r="H57" s="48"/>
      <c r="I57" s="48"/>
      <c r="J57" s="48"/>
      <c r="K57" s="48"/>
      <c r="L57" s="48"/>
      <c r="M57" s="48"/>
      <c r="N57" s="48"/>
      <c r="O57" s="48"/>
      <c r="P57" s="48"/>
    </row>
    <row r="58" spans="1:16">
      <c r="A58" s="48"/>
      <c r="B58" s="48"/>
      <c r="C58" s="48"/>
      <c r="D58" s="48"/>
      <c r="E58" s="48"/>
      <c r="F58" s="48"/>
      <c r="G58" s="48"/>
      <c r="H58" s="48"/>
      <c r="I58" s="48"/>
      <c r="J58" s="48"/>
      <c r="K58" s="48"/>
      <c r="L58" s="48"/>
      <c r="M58" s="48"/>
      <c r="N58" s="48"/>
      <c r="O58" s="48"/>
      <c r="P58" s="48"/>
    </row>
    <row r="59" spans="1:16">
      <c r="A59" s="48"/>
      <c r="B59" s="48"/>
      <c r="C59" s="48"/>
      <c r="D59" s="48"/>
      <c r="E59" s="48"/>
      <c r="F59" s="48"/>
      <c r="G59" s="48"/>
      <c r="H59" s="48"/>
      <c r="I59" s="48"/>
      <c r="J59" s="48"/>
      <c r="K59" s="48"/>
      <c r="L59" s="48"/>
      <c r="M59" s="48"/>
      <c r="N59" s="48"/>
      <c r="O59" s="48"/>
      <c r="P59" s="48"/>
    </row>
    <row r="60" spans="1:16">
      <c r="A60" s="48"/>
      <c r="B60" s="48"/>
      <c r="C60" s="48"/>
      <c r="D60" s="48"/>
      <c r="E60" s="48"/>
      <c r="F60" s="48"/>
      <c r="G60" s="48"/>
      <c r="H60" s="48"/>
      <c r="I60" s="48"/>
      <c r="J60" s="48"/>
      <c r="K60" s="48"/>
      <c r="L60" s="48"/>
      <c r="M60" s="48"/>
      <c r="N60" s="48"/>
      <c r="O60" s="48"/>
      <c r="P60" s="48"/>
    </row>
    <row r="61" spans="1:16">
      <c r="A61" s="48"/>
      <c r="B61" s="48"/>
      <c r="C61" s="48"/>
      <c r="D61" s="48"/>
      <c r="E61" s="48"/>
      <c r="F61" s="48"/>
      <c r="G61" s="48"/>
      <c r="H61" s="48"/>
      <c r="I61" s="48"/>
      <c r="J61" s="48"/>
      <c r="K61" s="48"/>
      <c r="L61" s="48"/>
      <c r="M61" s="48"/>
      <c r="N61" s="48"/>
      <c r="O61" s="48"/>
      <c r="P61" s="48"/>
    </row>
    <row r="62" spans="1:16">
      <c r="A62" s="48"/>
      <c r="B62" s="48"/>
      <c r="C62" s="48"/>
      <c r="D62" s="48"/>
      <c r="E62" s="48"/>
      <c r="F62" s="48"/>
      <c r="G62" s="48"/>
      <c r="H62" s="48"/>
      <c r="I62" s="48"/>
      <c r="J62" s="48"/>
      <c r="K62" s="48"/>
      <c r="L62" s="48"/>
      <c r="M62" s="48"/>
      <c r="N62" s="48"/>
      <c r="O62" s="48"/>
      <c r="P62" s="48"/>
    </row>
    <row r="63" spans="1:16">
      <c r="A63" s="48"/>
      <c r="B63" s="48"/>
      <c r="C63" s="48"/>
      <c r="D63" s="48"/>
      <c r="E63" s="48"/>
      <c r="F63" s="48"/>
      <c r="G63" s="48"/>
      <c r="H63" s="48"/>
      <c r="I63" s="48"/>
      <c r="J63" s="48"/>
      <c r="K63" s="48"/>
      <c r="L63" s="48"/>
      <c r="M63" s="48"/>
      <c r="N63" s="48"/>
      <c r="O63" s="48"/>
      <c r="P63" s="48"/>
    </row>
    <row r="64" spans="1:16">
      <c r="A64" s="48"/>
      <c r="B64" s="48"/>
      <c r="C64" s="48"/>
      <c r="D64" s="48"/>
      <c r="E64" s="48"/>
      <c r="F64" s="48"/>
      <c r="G64" s="48"/>
      <c r="H64" s="48"/>
      <c r="I64" s="48"/>
      <c r="J64" s="48"/>
      <c r="K64" s="48"/>
      <c r="L64" s="48"/>
      <c r="M64" s="48"/>
      <c r="N64" s="48"/>
      <c r="O64" s="48"/>
      <c r="P64" s="48"/>
    </row>
    <row r="65" spans="1:16">
      <c r="A65" s="48"/>
      <c r="B65" s="48"/>
      <c r="C65" s="48"/>
      <c r="D65" s="48"/>
      <c r="E65" s="48"/>
      <c r="F65" s="48"/>
      <c r="G65" s="48"/>
      <c r="H65" s="48"/>
      <c r="I65" s="48"/>
      <c r="J65" s="48"/>
      <c r="K65" s="48"/>
      <c r="L65" s="48"/>
      <c r="M65" s="48"/>
      <c r="N65" s="48"/>
      <c r="O65" s="48"/>
      <c r="P65" s="48"/>
    </row>
    <row r="66" spans="1:16">
      <c r="A66" s="48"/>
      <c r="B66" s="48"/>
      <c r="C66" s="48"/>
      <c r="D66" s="48"/>
      <c r="E66" s="48"/>
      <c r="F66" s="48"/>
      <c r="G66" s="48"/>
      <c r="H66" s="48"/>
      <c r="I66" s="48"/>
      <c r="J66" s="48"/>
      <c r="K66" s="48"/>
      <c r="L66" s="48"/>
      <c r="M66" s="48"/>
      <c r="N66" s="48"/>
      <c r="O66" s="48"/>
      <c r="P66" s="48"/>
    </row>
    <row r="67" spans="1:16">
      <c r="A67" s="48"/>
      <c r="B67" s="48"/>
      <c r="C67" s="48"/>
      <c r="D67" s="48"/>
      <c r="E67" s="48"/>
      <c r="F67" s="48"/>
      <c r="G67" s="48"/>
      <c r="H67" s="48"/>
      <c r="I67" s="48"/>
      <c r="J67" s="48"/>
      <c r="K67" s="48"/>
      <c r="L67" s="48"/>
      <c r="M67" s="48"/>
      <c r="N67" s="48"/>
      <c r="O67" s="48"/>
      <c r="P67" s="48"/>
    </row>
    <row r="68" spans="1:16">
      <c r="A68" s="48"/>
      <c r="B68" s="48"/>
      <c r="C68" s="48"/>
      <c r="D68" s="48"/>
      <c r="E68" s="48"/>
      <c r="F68" s="48"/>
      <c r="G68" s="48"/>
      <c r="H68" s="48"/>
      <c r="I68" s="48"/>
      <c r="J68" s="48"/>
      <c r="K68" s="48"/>
      <c r="L68" s="48"/>
      <c r="M68" s="48"/>
      <c r="N68" s="48"/>
      <c r="O68" s="48"/>
      <c r="P68" s="48"/>
    </row>
    <row r="69" spans="1:16">
      <c r="A69" s="48"/>
      <c r="B69" s="48"/>
      <c r="C69" s="48"/>
      <c r="D69" s="48"/>
      <c r="E69" s="48"/>
      <c r="F69" s="48"/>
      <c r="G69" s="48"/>
      <c r="H69" s="48"/>
      <c r="I69" s="48"/>
      <c r="J69" s="48"/>
      <c r="K69" s="48"/>
      <c r="L69" s="48"/>
      <c r="M69" s="48"/>
      <c r="N69" s="48"/>
      <c r="O69" s="48"/>
      <c r="P69" s="48"/>
    </row>
    <row r="70" spans="1:16">
      <c r="A70" s="48"/>
      <c r="B70" s="48"/>
      <c r="C70" s="48"/>
      <c r="D70" s="48"/>
      <c r="E70" s="48"/>
      <c r="F70" s="48"/>
      <c r="G70" s="48"/>
      <c r="H70" s="48"/>
      <c r="I70" s="48"/>
      <c r="J70" s="48"/>
      <c r="K70" s="48"/>
      <c r="L70" s="48"/>
      <c r="M70" s="48"/>
      <c r="N70" s="48"/>
      <c r="O70" s="48"/>
      <c r="P70" s="48"/>
    </row>
    <row r="71" spans="1:16">
      <c r="A71" s="48"/>
      <c r="B71" s="48"/>
      <c r="C71" s="48"/>
      <c r="D71" s="48"/>
      <c r="E71" s="48"/>
      <c r="F71" s="48"/>
      <c r="G71" s="48"/>
      <c r="H71" s="48"/>
      <c r="I71" s="48"/>
      <c r="J71" s="48"/>
      <c r="K71" s="48"/>
      <c r="L71" s="48"/>
      <c r="M71" s="48"/>
      <c r="N71" s="48"/>
      <c r="O71" s="48"/>
      <c r="P71" s="48"/>
    </row>
    <row r="72" spans="1:16">
      <c r="A72" s="48"/>
      <c r="B72" s="48"/>
      <c r="C72" s="48"/>
      <c r="D72" s="48"/>
      <c r="E72" s="48"/>
      <c r="F72" s="48"/>
      <c r="G72" s="48"/>
      <c r="H72" s="48"/>
      <c r="I72" s="48"/>
      <c r="J72" s="48"/>
      <c r="K72" s="48"/>
      <c r="L72" s="48"/>
      <c r="M72" s="48"/>
      <c r="N72" s="48"/>
      <c r="O72" s="48"/>
      <c r="P72" s="48"/>
    </row>
    <row r="73" spans="1:16">
      <c r="A73" s="48"/>
      <c r="B73" s="48"/>
      <c r="C73" s="48"/>
      <c r="D73" s="48"/>
      <c r="E73" s="48"/>
      <c r="F73" s="48"/>
      <c r="G73" s="48"/>
      <c r="H73" s="48"/>
      <c r="I73" s="48"/>
      <c r="J73" s="48"/>
      <c r="K73" s="48"/>
      <c r="L73" s="48"/>
      <c r="M73" s="48"/>
      <c r="N73" s="48"/>
      <c r="O73" s="48"/>
      <c r="P73" s="48"/>
    </row>
    <row r="74" spans="1:16">
      <c r="A74" s="48"/>
      <c r="B74" s="48"/>
      <c r="C74" s="48"/>
      <c r="D74" s="48"/>
      <c r="E74" s="48"/>
      <c r="F74" s="48"/>
      <c r="G74" s="48"/>
      <c r="H74" s="48"/>
      <c r="I74" s="48"/>
      <c r="J74" s="48"/>
      <c r="K74" s="48"/>
      <c r="L74" s="48"/>
      <c r="M74" s="48"/>
      <c r="N74" s="48"/>
      <c r="O74" s="48"/>
      <c r="P74" s="48"/>
    </row>
    <row r="75" spans="1:16">
      <c r="A75" s="48"/>
      <c r="B75" s="48"/>
      <c r="C75" s="48"/>
      <c r="D75" s="48"/>
      <c r="E75" s="48"/>
      <c r="F75" s="48"/>
      <c r="G75" s="48"/>
      <c r="H75" s="48"/>
      <c r="I75" s="48"/>
      <c r="J75" s="48"/>
      <c r="K75" s="48"/>
      <c r="L75" s="48"/>
      <c r="M75" s="48"/>
      <c r="N75" s="48"/>
      <c r="O75" s="48"/>
      <c r="P75" s="48"/>
    </row>
    <row r="76" spans="1:16">
      <c r="A76" s="48"/>
      <c r="B76" s="48"/>
      <c r="C76" s="48"/>
      <c r="D76" s="48"/>
      <c r="E76" s="48"/>
      <c r="F76" s="48"/>
      <c r="G76" s="48"/>
      <c r="H76" s="48"/>
      <c r="I76" s="48"/>
      <c r="J76" s="48"/>
      <c r="K76" s="48"/>
      <c r="L76" s="48"/>
      <c r="M76" s="48"/>
      <c r="N76" s="48"/>
      <c r="O76" s="48"/>
      <c r="P76" s="48"/>
    </row>
    <row r="77" spans="1:16">
      <c r="A77" s="48"/>
      <c r="B77" s="48"/>
      <c r="C77" s="48"/>
      <c r="D77" s="48"/>
      <c r="E77" s="48"/>
      <c r="F77" s="48"/>
      <c r="G77" s="48"/>
      <c r="H77" s="48"/>
      <c r="I77" s="48"/>
      <c r="J77" s="48"/>
      <c r="K77" s="48"/>
      <c r="L77" s="48"/>
      <c r="M77" s="48"/>
      <c r="N77" s="48"/>
      <c r="O77" s="48"/>
      <c r="P77" s="48"/>
    </row>
    <row r="78" spans="1:16">
      <c r="A78" s="48"/>
      <c r="B78" s="48"/>
      <c r="C78" s="48"/>
      <c r="D78" s="48"/>
      <c r="E78" s="48"/>
      <c r="F78" s="48"/>
      <c r="G78" s="48"/>
      <c r="H78" s="48"/>
      <c r="I78" s="48"/>
      <c r="J78" s="48"/>
      <c r="K78" s="48"/>
      <c r="L78" s="48"/>
      <c r="M78" s="48"/>
      <c r="N78" s="48"/>
      <c r="O78" s="48"/>
      <c r="P78" s="48"/>
    </row>
    <row r="79" spans="1:16">
      <c r="A79" s="48"/>
      <c r="B79" s="48"/>
      <c r="C79" s="48"/>
      <c r="D79" s="48"/>
      <c r="E79" s="48"/>
      <c r="F79" s="48"/>
      <c r="G79" s="48"/>
      <c r="H79" s="48"/>
      <c r="I79" s="48"/>
      <c r="J79" s="48"/>
      <c r="K79" s="48"/>
      <c r="L79" s="48"/>
      <c r="M79" s="48"/>
      <c r="N79" s="48"/>
      <c r="O79" s="48"/>
      <c r="P79" s="48"/>
    </row>
    <row r="80" spans="1:16">
      <c r="A80" s="48"/>
      <c r="B80" s="48"/>
      <c r="C80" s="48"/>
      <c r="D80" s="48"/>
      <c r="E80" s="48"/>
      <c r="F80" s="48"/>
      <c r="G80" s="48"/>
      <c r="H80" s="48"/>
      <c r="I80" s="48"/>
      <c r="J80" s="48"/>
      <c r="K80" s="48"/>
      <c r="L80" s="48"/>
      <c r="M80" s="48"/>
      <c r="N80" s="48"/>
      <c r="O80" s="48"/>
      <c r="P80" s="48"/>
    </row>
    <row r="81" spans="1:16">
      <c r="A81" s="48"/>
      <c r="B81" s="48"/>
      <c r="C81" s="48"/>
      <c r="D81" s="48"/>
      <c r="E81" s="48"/>
      <c r="F81" s="48"/>
      <c r="G81" s="48"/>
      <c r="H81" s="48"/>
      <c r="I81" s="48"/>
      <c r="J81" s="48"/>
      <c r="K81" s="48"/>
      <c r="L81" s="48"/>
      <c r="M81" s="48"/>
      <c r="N81" s="48"/>
      <c r="O81" s="48"/>
      <c r="P81" s="48"/>
    </row>
    <row r="82" spans="1:16">
      <c r="A82" s="48"/>
      <c r="B82" s="48"/>
      <c r="C82" s="48"/>
      <c r="D82" s="48"/>
      <c r="E82" s="48"/>
      <c r="F82" s="48"/>
      <c r="G82" s="48"/>
      <c r="H82" s="48"/>
      <c r="I82" s="48"/>
      <c r="J82" s="48"/>
      <c r="K82" s="48"/>
      <c r="L82" s="48"/>
      <c r="M82" s="48"/>
      <c r="N82" s="48"/>
      <c r="O82" s="48"/>
      <c r="P82" s="48"/>
    </row>
    <row r="83" spans="1:16">
      <c r="A83" s="48"/>
      <c r="B83" s="48"/>
      <c r="C83" s="48"/>
      <c r="D83" s="48"/>
      <c r="E83" s="48"/>
      <c r="F83" s="48"/>
      <c r="G83" s="48"/>
      <c r="H83" s="48"/>
      <c r="I83" s="48"/>
      <c r="J83" s="48"/>
      <c r="K83" s="48"/>
      <c r="L83" s="48"/>
      <c r="M83" s="48"/>
      <c r="N83" s="48"/>
      <c r="O83" s="48"/>
      <c r="P83" s="48"/>
    </row>
    <row r="84" spans="1:16">
      <c r="A84" s="48"/>
      <c r="B84" s="48"/>
      <c r="C84" s="48"/>
      <c r="D84" s="48"/>
      <c r="E84" s="48"/>
      <c r="F84" s="48"/>
      <c r="G84" s="48"/>
      <c r="H84" s="48"/>
      <c r="I84" s="48"/>
      <c r="J84" s="48"/>
      <c r="K84" s="48"/>
      <c r="L84" s="48"/>
      <c r="M84" s="48"/>
      <c r="N84" s="48"/>
      <c r="O84" s="48"/>
      <c r="P84" s="48"/>
    </row>
    <row r="85" spans="1:16">
      <c r="A85" s="48"/>
      <c r="B85" s="48"/>
      <c r="C85" s="48"/>
      <c r="D85" s="48"/>
      <c r="E85" s="48"/>
      <c r="F85" s="48"/>
      <c r="G85" s="48"/>
      <c r="H85" s="48"/>
      <c r="I85" s="48"/>
      <c r="J85" s="48"/>
      <c r="K85" s="48"/>
      <c r="L85" s="48"/>
      <c r="M85" s="48"/>
      <c r="N85" s="48"/>
      <c r="O85" s="48"/>
      <c r="P85" s="48"/>
    </row>
    <row r="86" spans="1:16">
      <c r="A86" s="48"/>
      <c r="B86" s="48"/>
      <c r="C86" s="48"/>
      <c r="D86" s="48"/>
      <c r="E86" s="48"/>
      <c r="F86" s="48"/>
      <c r="G86" s="48"/>
      <c r="H86" s="48"/>
      <c r="I86" s="48"/>
      <c r="J86" s="48"/>
      <c r="K86" s="48"/>
      <c r="L86" s="48"/>
      <c r="M86" s="48"/>
      <c r="N86" s="48"/>
      <c r="O86" s="48"/>
      <c r="P86" s="48"/>
    </row>
    <row r="87" spans="1:16">
      <c r="A87" s="48"/>
      <c r="B87" s="48"/>
      <c r="C87" s="48"/>
      <c r="D87" s="48"/>
      <c r="E87" s="48"/>
      <c r="F87" s="48"/>
      <c r="G87" s="48"/>
      <c r="H87" s="48"/>
      <c r="I87" s="48"/>
      <c r="J87" s="48"/>
      <c r="K87" s="48"/>
      <c r="L87" s="48"/>
      <c r="M87" s="48"/>
      <c r="N87" s="48"/>
      <c r="O87" s="48"/>
      <c r="P87" s="48"/>
    </row>
    <row r="88" spans="1:16">
      <c r="A88" s="48"/>
      <c r="B88" s="48"/>
      <c r="C88" s="48"/>
      <c r="D88" s="48"/>
      <c r="E88" s="48"/>
      <c r="F88" s="48"/>
      <c r="G88" s="48"/>
      <c r="H88" s="48"/>
      <c r="I88" s="48"/>
      <c r="J88" s="48"/>
      <c r="K88" s="48"/>
      <c r="L88" s="48"/>
      <c r="M88" s="48"/>
      <c r="N88" s="48"/>
      <c r="O88" s="48"/>
      <c r="P88" s="48"/>
    </row>
    <row r="89" spans="1:16">
      <c r="A89" s="48"/>
      <c r="B89" s="48"/>
      <c r="C89" s="48"/>
      <c r="D89" s="48"/>
      <c r="E89" s="48"/>
      <c r="F89" s="48"/>
      <c r="G89" s="48"/>
      <c r="H89" s="48"/>
      <c r="I89" s="48"/>
      <c r="J89" s="48"/>
      <c r="K89" s="48"/>
      <c r="L89" s="48"/>
      <c r="M89" s="48"/>
      <c r="N89" s="48"/>
      <c r="O89" s="48"/>
      <c r="P89" s="48"/>
    </row>
  </sheetData>
  <sheetProtection password="C76F" sheet="1" objects="1" scenarios="1"/>
  <mergeCells count="61">
    <mergeCell ref="G18:P18"/>
    <mergeCell ref="B48:D48"/>
    <mergeCell ref="E48:G48"/>
    <mergeCell ref="E45:G45"/>
    <mergeCell ref="B42:D42"/>
    <mergeCell ref="E42:G42"/>
    <mergeCell ref="B43:D43"/>
    <mergeCell ref="E43:G43"/>
    <mergeCell ref="B44:D44"/>
    <mergeCell ref="E44:G44"/>
    <mergeCell ref="B45:D45"/>
    <mergeCell ref="B46:D46"/>
    <mergeCell ref="E46:G46"/>
    <mergeCell ref="B47:D47"/>
    <mergeCell ref="E47:G47"/>
    <mergeCell ref="E17:F20"/>
    <mergeCell ref="E21:F24"/>
    <mergeCell ref="A29:D32"/>
    <mergeCell ref="E40:G41"/>
    <mergeCell ref="H40:H41"/>
    <mergeCell ref="A17:D24"/>
    <mergeCell ref="A39:H39"/>
    <mergeCell ref="A40:D41"/>
    <mergeCell ref="E29:P29"/>
    <mergeCell ref="E30:P30"/>
    <mergeCell ref="E31:P31"/>
    <mergeCell ref="E32:P32"/>
    <mergeCell ref="E33:P33"/>
    <mergeCell ref="E34:P34"/>
    <mergeCell ref="E35:P35"/>
    <mergeCell ref="E36:P36"/>
    <mergeCell ref="G17:P17"/>
    <mergeCell ref="I40:I41"/>
    <mergeCell ref="O3:P3"/>
    <mergeCell ref="A5:P5"/>
    <mergeCell ref="A8:P8"/>
    <mergeCell ref="E9:F12"/>
    <mergeCell ref="E13:F16"/>
    <mergeCell ref="A3:C3"/>
    <mergeCell ref="A4:C4"/>
    <mergeCell ref="D3:F3"/>
    <mergeCell ref="D4:F4"/>
    <mergeCell ref="A9:D16"/>
    <mergeCell ref="A6:P6"/>
    <mergeCell ref="I39:P39"/>
    <mergeCell ref="A28:P28"/>
    <mergeCell ref="A33:D36"/>
    <mergeCell ref="G13:P13"/>
    <mergeCell ref="G14:P14"/>
    <mergeCell ref="G15:P15"/>
    <mergeCell ref="G16:P16"/>
    <mergeCell ref="G9:P9"/>
    <mergeCell ref="G10:P10"/>
    <mergeCell ref="G11:P11"/>
    <mergeCell ref="G12:P12"/>
    <mergeCell ref="G21:P21"/>
    <mergeCell ref="G22:P22"/>
    <mergeCell ref="G23:P23"/>
    <mergeCell ref="G24:P24"/>
    <mergeCell ref="G19:P19"/>
    <mergeCell ref="G20:P20"/>
  </mergeCells>
  <phoneticPr fontId="5"/>
  <dataValidations count="2">
    <dataValidation type="list" allowBlank="1" showInputMessage="1" showErrorMessage="1" sqref="K41">
      <formula1>"実績,計画0年目"</formula1>
    </dataValidation>
    <dataValidation imeMode="hiragana" allowBlank="1" showInputMessage="1" showErrorMessage="1" sqref="E29:P36 B42:I48 G9:P24"/>
  </dataValidations>
  <pageMargins left="0.9055118110236221" right="0.11811023622047245" top="0.39370078740157483" bottom="0.59055118110236227" header="0.31496062992125984" footer="0.31496062992125984"/>
  <pageSetup paperSize="9" scale="60" orientation="portrait" blackAndWhite="1" r:id="rId1"/>
  <headerFooter>
    <oddFooter>&amp;R【詳細版5ヵ年計画】</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S74"/>
  <sheetViews>
    <sheetView showGridLines="0" showRowColHeaders="0" zoomScale="80" zoomScaleNormal="80" workbookViewId="0">
      <selection activeCell="V23" sqref="V23"/>
    </sheetView>
  </sheetViews>
  <sheetFormatPr defaultRowHeight="15"/>
  <cols>
    <col min="1" max="3" width="3" style="1" customWidth="1"/>
    <col min="4" max="4" width="5.7109375" style="1" customWidth="1"/>
    <col min="5" max="5" width="10.7109375" style="1" customWidth="1"/>
    <col min="6" max="6" width="16.7109375" style="1" customWidth="1"/>
    <col min="7" max="14" width="13.28515625" style="1" customWidth="1"/>
    <col min="15" max="15" width="0.5703125" style="1" customWidth="1"/>
    <col min="16" max="251" width="9.140625" style="1"/>
    <col min="252" max="256" width="3" style="1" customWidth="1"/>
    <col min="257" max="270" width="13.28515625" style="1" customWidth="1"/>
    <col min="271" max="271" width="0.5703125" style="1" customWidth="1"/>
    <col min="272" max="507" width="9.140625" style="1"/>
    <col min="508" max="512" width="3" style="1" customWidth="1"/>
    <col min="513" max="526" width="13.28515625" style="1" customWidth="1"/>
    <col min="527" max="527" width="0.5703125" style="1" customWidth="1"/>
    <col min="528" max="763" width="9.140625" style="1"/>
    <col min="764" max="768" width="3" style="1" customWidth="1"/>
    <col min="769" max="782" width="13.28515625" style="1" customWidth="1"/>
    <col min="783" max="783" width="0.5703125" style="1" customWidth="1"/>
    <col min="784" max="1019" width="9.140625" style="1"/>
    <col min="1020" max="1024" width="3" style="1" customWidth="1"/>
    <col min="1025" max="1038" width="13.28515625" style="1" customWidth="1"/>
    <col min="1039" max="1039" width="0.5703125" style="1" customWidth="1"/>
    <col min="1040" max="1275" width="9.140625" style="1"/>
    <col min="1276" max="1280" width="3" style="1" customWidth="1"/>
    <col min="1281" max="1294" width="13.28515625" style="1" customWidth="1"/>
    <col min="1295" max="1295" width="0.5703125" style="1" customWidth="1"/>
    <col min="1296" max="1531" width="9.140625" style="1"/>
    <col min="1532" max="1536" width="3" style="1" customWidth="1"/>
    <col min="1537" max="1550" width="13.28515625" style="1" customWidth="1"/>
    <col min="1551" max="1551" width="0.5703125" style="1" customWidth="1"/>
    <col min="1552" max="1787" width="9.140625" style="1"/>
    <col min="1788" max="1792" width="3" style="1" customWidth="1"/>
    <col min="1793" max="1806" width="13.28515625" style="1" customWidth="1"/>
    <col min="1807" max="1807" width="0.5703125" style="1" customWidth="1"/>
    <col min="1808" max="2043" width="9.140625" style="1"/>
    <col min="2044" max="2048" width="3" style="1" customWidth="1"/>
    <col min="2049" max="2062" width="13.28515625" style="1" customWidth="1"/>
    <col min="2063" max="2063" width="0.5703125" style="1" customWidth="1"/>
    <col min="2064" max="2299" width="9.140625" style="1"/>
    <col min="2300" max="2304" width="3" style="1" customWidth="1"/>
    <col min="2305" max="2318" width="13.28515625" style="1" customWidth="1"/>
    <col min="2319" max="2319" width="0.5703125" style="1" customWidth="1"/>
    <col min="2320" max="2555" width="9.140625" style="1"/>
    <col min="2556" max="2560" width="3" style="1" customWidth="1"/>
    <col min="2561" max="2574" width="13.28515625" style="1" customWidth="1"/>
    <col min="2575" max="2575" width="0.5703125" style="1" customWidth="1"/>
    <col min="2576" max="2811" width="9.140625" style="1"/>
    <col min="2812" max="2816" width="3" style="1" customWidth="1"/>
    <col min="2817" max="2830" width="13.28515625" style="1" customWidth="1"/>
    <col min="2831" max="2831" width="0.5703125" style="1" customWidth="1"/>
    <col min="2832" max="3067" width="9.140625" style="1"/>
    <col min="3068" max="3072" width="3" style="1" customWidth="1"/>
    <col min="3073" max="3086" width="13.28515625" style="1" customWidth="1"/>
    <col min="3087" max="3087" width="0.5703125" style="1" customWidth="1"/>
    <col min="3088" max="3323" width="9.140625" style="1"/>
    <col min="3324" max="3328" width="3" style="1" customWidth="1"/>
    <col min="3329" max="3342" width="13.28515625" style="1" customWidth="1"/>
    <col min="3343" max="3343" width="0.5703125" style="1" customWidth="1"/>
    <col min="3344" max="3579" width="9.140625" style="1"/>
    <col min="3580" max="3584" width="3" style="1" customWidth="1"/>
    <col min="3585" max="3598" width="13.28515625" style="1" customWidth="1"/>
    <col min="3599" max="3599" width="0.5703125" style="1" customWidth="1"/>
    <col min="3600" max="3835" width="9.140625" style="1"/>
    <col min="3836" max="3840" width="3" style="1" customWidth="1"/>
    <col min="3841" max="3854" width="13.28515625" style="1" customWidth="1"/>
    <col min="3855" max="3855" width="0.5703125" style="1" customWidth="1"/>
    <col min="3856" max="4091" width="9.140625" style="1"/>
    <col min="4092" max="4096" width="3" style="1" customWidth="1"/>
    <col min="4097" max="4110" width="13.28515625" style="1" customWidth="1"/>
    <col min="4111" max="4111" width="0.5703125" style="1" customWidth="1"/>
    <col min="4112" max="4347" width="9.140625" style="1"/>
    <col min="4348" max="4352" width="3" style="1" customWidth="1"/>
    <col min="4353" max="4366" width="13.28515625" style="1" customWidth="1"/>
    <col min="4367" max="4367" width="0.5703125" style="1" customWidth="1"/>
    <col min="4368" max="4603" width="9.140625" style="1"/>
    <col min="4604" max="4608" width="3" style="1" customWidth="1"/>
    <col min="4609" max="4622" width="13.28515625" style="1" customWidth="1"/>
    <col min="4623" max="4623" width="0.5703125" style="1" customWidth="1"/>
    <col min="4624" max="4859" width="9.140625" style="1"/>
    <col min="4860" max="4864" width="3" style="1" customWidth="1"/>
    <col min="4865" max="4878" width="13.28515625" style="1" customWidth="1"/>
    <col min="4879" max="4879" width="0.5703125" style="1" customWidth="1"/>
    <col min="4880" max="5115" width="9.140625" style="1"/>
    <col min="5116" max="5120" width="3" style="1" customWidth="1"/>
    <col min="5121" max="5134" width="13.28515625" style="1" customWidth="1"/>
    <col min="5135" max="5135" width="0.5703125" style="1" customWidth="1"/>
    <col min="5136" max="5371" width="9.140625" style="1"/>
    <col min="5372" max="5376" width="3" style="1" customWidth="1"/>
    <col min="5377" max="5390" width="13.28515625" style="1" customWidth="1"/>
    <col min="5391" max="5391" width="0.5703125" style="1" customWidth="1"/>
    <col min="5392" max="5627" width="9.140625" style="1"/>
    <col min="5628" max="5632" width="3" style="1" customWidth="1"/>
    <col min="5633" max="5646" width="13.28515625" style="1" customWidth="1"/>
    <col min="5647" max="5647" width="0.5703125" style="1" customWidth="1"/>
    <col min="5648" max="5883" width="9.140625" style="1"/>
    <col min="5884" max="5888" width="3" style="1" customWidth="1"/>
    <col min="5889" max="5902" width="13.28515625" style="1" customWidth="1"/>
    <col min="5903" max="5903" width="0.5703125" style="1" customWidth="1"/>
    <col min="5904" max="6139" width="9.140625" style="1"/>
    <col min="6140" max="6144" width="3" style="1" customWidth="1"/>
    <col min="6145" max="6158" width="13.28515625" style="1" customWidth="1"/>
    <col min="6159" max="6159" width="0.5703125" style="1" customWidth="1"/>
    <col min="6160" max="6395" width="9.140625" style="1"/>
    <col min="6396" max="6400" width="3" style="1" customWidth="1"/>
    <col min="6401" max="6414" width="13.28515625" style="1" customWidth="1"/>
    <col min="6415" max="6415" width="0.5703125" style="1" customWidth="1"/>
    <col min="6416" max="6651" width="9.140625" style="1"/>
    <col min="6652" max="6656" width="3" style="1" customWidth="1"/>
    <col min="6657" max="6670" width="13.28515625" style="1" customWidth="1"/>
    <col min="6671" max="6671" width="0.5703125" style="1" customWidth="1"/>
    <col min="6672" max="6907" width="9.140625" style="1"/>
    <col min="6908" max="6912" width="3" style="1" customWidth="1"/>
    <col min="6913" max="6926" width="13.28515625" style="1" customWidth="1"/>
    <col min="6927" max="6927" width="0.5703125" style="1" customWidth="1"/>
    <col min="6928" max="7163" width="9.140625" style="1"/>
    <col min="7164" max="7168" width="3" style="1" customWidth="1"/>
    <col min="7169" max="7182" width="13.28515625" style="1" customWidth="1"/>
    <col min="7183" max="7183" width="0.5703125" style="1" customWidth="1"/>
    <col min="7184" max="7419" width="9.140625" style="1"/>
    <col min="7420" max="7424" width="3" style="1" customWidth="1"/>
    <col min="7425" max="7438" width="13.28515625" style="1" customWidth="1"/>
    <col min="7439" max="7439" width="0.5703125" style="1" customWidth="1"/>
    <col min="7440" max="7675" width="9.140625" style="1"/>
    <col min="7676" max="7680" width="3" style="1" customWidth="1"/>
    <col min="7681" max="7694" width="13.28515625" style="1" customWidth="1"/>
    <col min="7695" max="7695" width="0.5703125" style="1" customWidth="1"/>
    <col min="7696" max="7931" width="9.140625" style="1"/>
    <col min="7932" max="7936" width="3" style="1" customWidth="1"/>
    <col min="7937" max="7950" width="13.28515625" style="1" customWidth="1"/>
    <col min="7951" max="7951" width="0.5703125" style="1" customWidth="1"/>
    <col min="7952" max="8187" width="9.140625" style="1"/>
    <col min="8188" max="8192" width="3" style="1" customWidth="1"/>
    <col min="8193" max="8206" width="13.28515625" style="1" customWidth="1"/>
    <col min="8207" max="8207" width="0.5703125" style="1" customWidth="1"/>
    <col min="8208" max="8443" width="9.140625" style="1"/>
    <col min="8444" max="8448" width="3" style="1" customWidth="1"/>
    <col min="8449" max="8462" width="13.28515625" style="1" customWidth="1"/>
    <col min="8463" max="8463" width="0.5703125" style="1" customWidth="1"/>
    <col min="8464" max="8699" width="9.140625" style="1"/>
    <col min="8700" max="8704" width="3" style="1" customWidth="1"/>
    <col min="8705" max="8718" width="13.28515625" style="1" customWidth="1"/>
    <col min="8719" max="8719" width="0.5703125" style="1" customWidth="1"/>
    <col min="8720" max="8955" width="9.140625" style="1"/>
    <col min="8956" max="8960" width="3" style="1" customWidth="1"/>
    <col min="8961" max="8974" width="13.28515625" style="1" customWidth="1"/>
    <col min="8975" max="8975" width="0.5703125" style="1" customWidth="1"/>
    <col min="8976" max="9211" width="9.140625" style="1"/>
    <col min="9212" max="9216" width="3" style="1" customWidth="1"/>
    <col min="9217" max="9230" width="13.28515625" style="1" customWidth="1"/>
    <col min="9231" max="9231" width="0.5703125" style="1" customWidth="1"/>
    <col min="9232" max="9467" width="9.140625" style="1"/>
    <col min="9468" max="9472" width="3" style="1" customWidth="1"/>
    <col min="9473" max="9486" width="13.28515625" style="1" customWidth="1"/>
    <col min="9487" max="9487" width="0.5703125" style="1" customWidth="1"/>
    <col min="9488" max="9723" width="9.140625" style="1"/>
    <col min="9724" max="9728" width="3" style="1" customWidth="1"/>
    <col min="9729" max="9742" width="13.28515625" style="1" customWidth="1"/>
    <col min="9743" max="9743" width="0.5703125" style="1" customWidth="1"/>
    <col min="9744" max="9979" width="9.140625" style="1"/>
    <col min="9980" max="9984" width="3" style="1" customWidth="1"/>
    <col min="9985" max="9998" width="13.28515625" style="1" customWidth="1"/>
    <col min="9999" max="9999" width="0.5703125" style="1" customWidth="1"/>
    <col min="10000" max="10235" width="9.140625" style="1"/>
    <col min="10236" max="10240" width="3" style="1" customWidth="1"/>
    <col min="10241" max="10254" width="13.28515625" style="1" customWidth="1"/>
    <col min="10255" max="10255" width="0.5703125" style="1" customWidth="1"/>
    <col min="10256" max="10491" width="9.140625" style="1"/>
    <col min="10492" max="10496" width="3" style="1" customWidth="1"/>
    <col min="10497" max="10510" width="13.28515625" style="1" customWidth="1"/>
    <col min="10511" max="10511" width="0.5703125" style="1" customWidth="1"/>
    <col min="10512" max="10747" width="9.140625" style="1"/>
    <col min="10748" max="10752" width="3" style="1" customWidth="1"/>
    <col min="10753" max="10766" width="13.28515625" style="1" customWidth="1"/>
    <col min="10767" max="10767" width="0.5703125" style="1" customWidth="1"/>
    <col min="10768" max="11003" width="9.140625" style="1"/>
    <col min="11004" max="11008" width="3" style="1" customWidth="1"/>
    <col min="11009" max="11022" width="13.28515625" style="1" customWidth="1"/>
    <col min="11023" max="11023" width="0.5703125" style="1" customWidth="1"/>
    <col min="11024" max="11259" width="9.140625" style="1"/>
    <col min="11260" max="11264" width="3" style="1" customWidth="1"/>
    <col min="11265" max="11278" width="13.28515625" style="1" customWidth="1"/>
    <col min="11279" max="11279" width="0.5703125" style="1" customWidth="1"/>
    <col min="11280" max="11515" width="9.140625" style="1"/>
    <col min="11516" max="11520" width="3" style="1" customWidth="1"/>
    <col min="11521" max="11534" width="13.28515625" style="1" customWidth="1"/>
    <col min="11535" max="11535" width="0.5703125" style="1" customWidth="1"/>
    <col min="11536" max="11771" width="9.140625" style="1"/>
    <col min="11772" max="11776" width="3" style="1" customWidth="1"/>
    <col min="11777" max="11790" width="13.28515625" style="1" customWidth="1"/>
    <col min="11791" max="11791" width="0.5703125" style="1" customWidth="1"/>
    <col min="11792" max="12027" width="9.140625" style="1"/>
    <col min="12028" max="12032" width="3" style="1" customWidth="1"/>
    <col min="12033" max="12046" width="13.28515625" style="1" customWidth="1"/>
    <col min="12047" max="12047" width="0.5703125" style="1" customWidth="1"/>
    <col min="12048" max="12283" width="9.140625" style="1"/>
    <col min="12284" max="12288" width="3" style="1" customWidth="1"/>
    <col min="12289" max="12302" width="13.28515625" style="1" customWidth="1"/>
    <col min="12303" max="12303" width="0.5703125" style="1" customWidth="1"/>
    <col min="12304" max="12539" width="9.140625" style="1"/>
    <col min="12540" max="12544" width="3" style="1" customWidth="1"/>
    <col min="12545" max="12558" width="13.28515625" style="1" customWidth="1"/>
    <col min="12559" max="12559" width="0.5703125" style="1" customWidth="1"/>
    <col min="12560" max="12795" width="9.140625" style="1"/>
    <col min="12796" max="12800" width="3" style="1" customWidth="1"/>
    <col min="12801" max="12814" width="13.28515625" style="1" customWidth="1"/>
    <col min="12815" max="12815" width="0.5703125" style="1" customWidth="1"/>
    <col min="12816" max="13051" width="9.140625" style="1"/>
    <col min="13052" max="13056" width="3" style="1" customWidth="1"/>
    <col min="13057" max="13070" width="13.28515625" style="1" customWidth="1"/>
    <col min="13071" max="13071" width="0.5703125" style="1" customWidth="1"/>
    <col min="13072" max="13307" width="9.140625" style="1"/>
    <col min="13308" max="13312" width="3" style="1" customWidth="1"/>
    <col min="13313" max="13326" width="13.28515625" style="1" customWidth="1"/>
    <col min="13327" max="13327" width="0.5703125" style="1" customWidth="1"/>
    <col min="13328" max="13563" width="9.140625" style="1"/>
    <col min="13564" max="13568" width="3" style="1" customWidth="1"/>
    <col min="13569" max="13582" width="13.28515625" style="1" customWidth="1"/>
    <col min="13583" max="13583" width="0.5703125" style="1" customWidth="1"/>
    <col min="13584" max="13819" width="9.140625" style="1"/>
    <col min="13820" max="13824" width="3" style="1" customWidth="1"/>
    <col min="13825" max="13838" width="13.28515625" style="1" customWidth="1"/>
    <col min="13839" max="13839" width="0.5703125" style="1" customWidth="1"/>
    <col min="13840" max="14075" width="9.140625" style="1"/>
    <col min="14076" max="14080" width="3" style="1" customWidth="1"/>
    <col min="14081" max="14094" width="13.28515625" style="1" customWidth="1"/>
    <col min="14095" max="14095" width="0.5703125" style="1" customWidth="1"/>
    <col min="14096" max="14331" width="9.140625" style="1"/>
    <col min="14332" max="14336" width="3" style="1" customWidth="1"/>
    <col min="14337" max="14350" width="13.28515625" style="1" customWidth="1"/>
    <col min="14351" max="14351" width="0.5703125" style="1" customWidth="1"/>
    <col min="14352" max="14587" width="9.140625" style="1"/>
    <col min="14588" max="14592" width="3" style="1" customWidth="1"/>
    <col min="14593" max="14606" width="13.28515625" style="1" customWidth="1"/>
    <col min="14607" max="14607" width="0.5703125" style="1" customWidth="1"/>
    <col min="14608" max="14843" width="9.140625" style="1"/>
    <col min="14844" max="14848" width="3" style="1" customWidth="1"/>
    <col min="14849" max="14862" width="13.28515625" style="1" customWidth="1"/>
    <col min="14863" max="14863" width="0.5703125" style="1" customWidth="1"/>
    <col min="14864" max="15099" width="9.140625" style="1"/>
    <col min="15100" max="15104" width="3" style="1" customWidth="1"/>
    <col min="15105" max="15118" width="13.28515625" style="1" customWidth="1"/>
    <col min="15119" max="15119" width="0.5703125" style="1" customWidth="1"/>
    <col min="15120" max="15355" width="9.140625" style="1"/>
    <col min="15356" max="15360" width="3" style="1" customWidth="1"/>
    <col min="15361" max="15374" width="13.28515625" style="1" customWidth="1"/>
    <col min="15375" max="15375" width="0.5703125" style="1" customWidth="1"/>
    <col min="15376" max="15611" width="9.140625" style="1"/>
    <col min="15612" max="15616" width="3" style="1" customWidth="1"/>
    <col min="15617" max="15630" width="13.28515625" style="1" customWidth="1"/>
    <col min="15631" max="15631" width="0.5703125" style="1" customWidth="1"/>
    <col min="15632" max="15867" width="9.140625" style="1"/>
    <col min="15868" max="15872" width="3" style="1" customWidth="1"/>
    <col min="15873" max="15886" width="13.28515625" style="1" customWidth="1"/>
    <col min="15887" max="15887" width="0.5703125" style="1" customWidth="1"/>
    <col min="15888" max="16123" width="9.140625" style="1"/>
    <col min="16124" max="16128" width="3" style="1" customWidth="1"/>
    <col min="16129" max="16142" width="13.28515625" style="1" customWidth="1"/>
    <col min="16143" max="16143" width="0.5703125" style="1" customWidth="1"/>
    <col min="16144" max="16384" width="9.140625" style="1"/>
  </cols>
  <sheetData>
    <row r="3" spans="1:15" ht="15.75" customHeight="1">
      <c r="B3" s="908" t="s">
        <v>0</v>
      </c>
      <c r="C3" s="908"/>
      <c r="D3" s="908"/>
      <c r="E3" s="908"/>
      <c r="F3" s="780">
        <f>基本項目入力!E9</f>
        <v>0</v>
      </c>
      <c r="G3" s="54"/>
      <c r="H3" s="65"/>
      <c r="I3" s="65"/>
      <c r="J3" s="65"/>
      <c r="K3" s="42"/>
      <c r="L3" s="782" t="s">
        <v>206</v>
      </c>
      <c r="M3" s="900">
        <f>基本項目入力!E13</f>
        <v>0</v>
      </c>
      <c r="N3" s="900"/>
      <c r="O3" s="3"/>
    </row>
    <row r="4" spans="1:15" ht="18.75" customHeight="1">
      <c r="B4" s="908" t="s">
        <v>2</v>
      </c>
      <c r="C4" s="908"/>
      <c r="D4" s="908"/>
      <c r="E4" s="908"/>
      <c r="F4" s="781">
        <f>基本項目入力!E11</f>
        <v>0</v>
      </c>
      <c r="G4" s="53"/>
      <c r="H4" s="66"/>
      <c r="I4" s="66"/>
      <c r="J4" s="66"/>
      <c r="K4" s="43"/>
      <c r="L4" s="4"/>
    </row>
    <row r="5" spans="1:15" ht="3.75" customHeight="1">
      <c r="A5" s="2"/>
      <c r="B5" s="2"/>
      <c r="C5" s="2"/>
      <c r="D5" s="2"/>
      <c r="E5" s="2"/>
    </row>
    <row r="6" spans="1:15" ht="15.75" hidden="1">
      <c r="A6" s="5"/>
      <c r="B6" s="5"/>
      <c r="C6" s="5"/>
      <c r="D6" s="5"/>
      <c r="E6" s="5"/>
      <c r="F6" s="5"/>
    </row>
    <row r="7" spans="1:15" ht="15.75">
      <c r="A7" s="5"/>
      <c r="B7" s="5"/>
      <c r="C7" s="5"/>
      <c r="D7" s="5"/>
      <c r="E7" s="5"/>
      <c r="F7" s="5"/>
    </row>
    <row r="8" spans="1:15" ht="15.75" customHeight="1">
      <c r="A8" s="901" t="s">
        <v>139</v>
      </c>
      <c r="B8" s="901"/>
      <c r="C8" s="901"/>
      <c r="D8" s="901"/>
      <c r="E8" s="901"/>
      <c r="F8" s="901"/>
      <c r="G8" s="901"/>
      <c r="H8" s="901"/>
      <c r="I8" s="901"/>
      <c r="J8" s="901"/>
      <c r="K8" s="901"/>
      <c r="L8" s="901"/>
      <c r="M8" s="901"/>
      <c r="N8" s="901"/>
    </row>
    <row r="9" spans="1:15" ht="20.100000000000001" customHeight="1">
      <c r="A9" s="901"/>
      <c r="B9" s="901"/>
      <c r="C9" s="901"/>
      <c r="D9" s="901"/>
      <c r="E9" s="901"/>
      <c r="F9" s="901"/>
      <c r="G9" s="901"/>
      <c r="H9" s="901"/>
      <c r="I9" s="901"/>
      <c r="J9" s="901"/>
      <c r="K9" s="901"/>
      <c r="L9" s="901"/>
      <c r="M9" s="901"/>
      <c r="N9" s="901"/>
    </row>
    <row r="10" spans="1:15" ht="20.100000000000001" customHeight="1">
      <c r="A10" s="70"/>
      <c r="B10" s="70"/>
      <c r="C10" s="70"/>
      <c r="D10" s="70"/>
      <c r="E10" s="70"/>
      <c r="F10" s="70"/>
      <c r="G10" s="70"/>
      <c r="H10" s="70"/>
      <c r="I10" s="70"/>
      <c r="J10" s="70"/>
      <c r="K10" s="70"/>
      <c r="L10" s="70"/>
      <c r="M10" s="70"/>
      <c r="N10" s="70"/>
    </row>
    <row r="11" spans="1:15" ht="20.100000000000001" customHeight="1">
      <c r="A11" s="70"/>
      <c r="B11" s="70"/>
      <c r="C11" s="70"/>
      <c r="D11" s="70"/>
      <c r="E11" s="70"/>
      <c r="F11" s="70"/>
      <c r="G11" s="70"/>
      <c r="H11" s="70"/>
      <c r="I11" s="70"/>
      <c r="J11" s="70"/>
      <c r="K11" s="70"/>
      <c r="L11" s="70"/>
      <c r="M11" s="70"/>
      <c r="N11" s="70"/>
    </row>
    <row r="12" spans="1:15" ht="18.75" customHeight="1">
      <c r="A12" s="947" t="s">
        <v>164</v>
      </c>
      <c r="B12" s="948"/>
      <c r="C12" s="948"/>
      <c r="D12" s="948"/>
      <c r="E12" s="948"/>
      <c r="F12" s="948"/>
      <c r="M12" s="808" t="s">
        <v>3</v>
      </c>
      <c r="N12" s="809">
        <f>基本項目入力!E15</f>
        <v>0</v>
      </c>
    </row>
    <row r="13" spans="1:15" ht="24.95" customHeight="1">
      <c r="A13" s="138"/>
      <c r="B13" s="139"/>
      <c r="C13" s="139"/>
      <c r="D13" s="139"/>
      <c r="E13" s="140"/>
      <c r="F13" s="140"/>
      <c r="G13" s="141" t="str">
        <f>入力シート№1!D11</f>
        <v>-2/期</v>
      </c>
      <c r="H13" s="141" t="str">
        <f>入力シート№1!E11</f>
        <v>-1/期</v>
      </c>
      <c r="I13" s="142" t="str">
        <f>入力シート№1!F11</f>
        <v>/期</v>
      </c>
      <c r="J13" s="143" t="str">
        <f>入力シート№1!G11</f>
        <v>1/期</v>
      </c>
      <c r="K13" s="141" t="str">
        <f>入力シート№1!H11</f>
        <v>2/期</v>
      </c>
      <c r="L13" s="141" t="str">
        <f>入力シート№1!I11</f>
        <v>3/期</v>
      </c>
      <c r="M13" s="144" t="str">
        <f>入力シート№1!J11</f>
        <v>4/期</v>
      </c>
      <c r="N13" s="141" t="str">
        <f>入力シート№1!K11</f>
        <v>5/期</v>
      </c>
      <c r="O13" s="7"/>
    </row>
    <row r="14" spans="1:15" ht="24.95" customHeight="1" thickBot="1">
      <c r="A14" s="145"/>
      <c r="B14" s="146"/>
      <c r="C14" s="146"/>
      <c r="D14" s="146"/>
      <c r="E14" s="147"/>
      <c r="F14" s="147"/>
      <c r="G14" s="148" t="s">
        <v>4</v>
      </c>
      <c r="H14" s="148" t="s">
        <v>4</v>
      </c>
      <c r="I14" s="149" t="s">
        <v>4</v>
      </c>
      <c r="J14" s="150" t="s">
        <v>136</v>
      </c>
      <c r="K14" s="148" t="s">
        <v>300</v>
      </c>
      <c r="L14" s="148" t="s">
        <v>301</v>
      </c>
      <c r="M14" s="151" t="s">
        <v>302</v>
      </c>
      <c r="N14" s="148" t="s">
        <v>303</v>
      </c>
      <c r="O14" s="8"/>
    </row>
    <row r="15" spans="1:15" ht="24.95" customHeight="1" thickTop="1">
      <c r="A15" s="909" t="s">
        <v>5</v>
      </c>
      <c r="B15" s="910"/>
      <c r="C15" s="914" t="s">
        <v>6</v>
      </c>
      <c r="D15" s="915"/>
      <c r="E15" s="915"/>
      <c r="F15" s="916"/>
      <c r="G15" s="152">
        <f>入力シート№1!D13</f>
        <v>0</v>
      </c>
      <c r="H15" s="152">
        <f>入力シート№1!E13</f>
        <v>0</v>
      </c>
      <c r="I15" s="153">
        <f>入力シート№1!F13</f>
        <v>0</v>
      </c>
      <c r="J15" s="154">
        <f>入力シート№1!G13</f>
        <v>0</v>
      </c>
      <c r="K15" s="152">
        <f>入力シート№1!H13</f>
        <v>0</v>
      </c>
      <c r="L15" s="152">
        <f>入力シート№1!I13</f>
        <v>0</v>
      </c>
      <c r="M15" s="155">
        <f>入力シート№1!J13</f>
        <v>0</v>
      </c>
      <c r="N15" s="152">
        <f>入力シート№1!K13</f>
        <v>0</v>
      </c>
      <c r="O15" s="9"/>
    </row>
    <row r="16" spans="1:15" ht="24.95" customHeight="1">
      <c r="A16" s="911"/>
      <c r="B16" s="910"/>
      <c r="C16" s="917" t="s">
        <v>7</v>
      </c>
      <c r="D16" s="918"/>
      <c r="E16" s="918"/>
      <c r="F16" s="919"/>
      <c r="G16" s="156">
        <f>入力シート№1!D19</f>
        <v>0</v>
      </c>
      <c r="H16" s="156">
        <f>入力シート№1!E19</f>
        <v>0</v>
      </c>
      <c r="I16" s="157">
        <f>入力シート№1!F19</f>
        <v>0</v>
      </c>
      <c r="J16" s="158">
        <f>入力シート№1!G19</f>
        <v>0</v>
      </c>
      <c r="K16" s="156">
        <f>入力シート№1!H19</f>
        <v>0</v>
      </c>
      <c r="L16" s="156">
        <f>入力シート№1!I19</f>
        <v>0</v>
      </c>
      <c r="M16" s="159">
        <f>入力シート№1!J19</f>
        <v>0</v>
      </c>
      <c r="N16" s="156">
        <f>入力シート№1!K19</f>
        <v>0</v>
      </c>
      <c r="O16" s="10"/>
    </row>
    <row r="17" spans="1:15" ht="24.95" customHeight="1">
      <c r="A17" s="911"/>
      <c r="B17" s="910"/>
      <c r="C17" s="920" t="s">
        <v>8</v>
      </c>
      <c r="D17" s="921"/>
      <c r="E17" s="921"/>
      <c r="F17" s="922"/>
      <c r="G17" s="160">
        <f>入力シート№1!D32</f>
        <v>0</v>
      </c>
      <c r="H17" s="160">
        <f>入力シート№1!E32</f>
        <v>0</v>
      </c>
      <c r="I17" s="161">
        <f>入力シート№1!F32</f>
        <v>0</v>
      </c>
      <c r="J17" s="162">
        <f>入力シート№1!G32</f>
        <v>0</v>
      </c>
      <c r="K17" s="160">
        <f>入力シート№1!H32</f>
        <v>0</v>
      </c>
      <c r="L17" s="160">
        <f>入力シート№1!I32</f>
        <v>0</v>
      </c>
      <c r="M17" s="163">
        <f>入力シート№1!J32</f>
        <v>0</v>
      </c>
      <c r="N17" s="160">
        <f>入力シート№1!K32</f>
        <v>0</v>
      </c>
      <c r="O17" s="9"/>
    </row>
    <row r="18" spans="1:15" ht="24.95" customHeight="1">
      <c r="A18" s="911"/>
      <c r="B18" s="910"/>
      <c r="C18" s="164"/>
      <c r="D18" s="165"/>
      <c r="E18" s="923" t="s">
        <v>9</v>
      </c>
      <c r="F18" s="924"/>
      <c r="G18" s="166" t="str">
        <f>IF(G15&gt;0,+G17/G15,"")</f>
        <v/>
      </c>
      <c r="H18" s="166" t="str">
        <f t="shared" ref="H18:J18" si="0">IF(H15&gt;0,+H17/H15,"")</f>
        <v/>
      </c>
      <c r="I18" s="167" t="str">
        <f t="shared" si="0"/>
        <v/>
      </c>
      <c r="J18" s="168" t="str">
        <f t="shared" si="0"/>
        <v/>
      </c>
      <c r="K18" s="166" t="str">
        <f t="shared" ref="K18:N18" si="1">IF(K15&gt;0,+K17/K15,"")</f>
        <v/>
      </c>
      <c r="L18" s="166" t="str">
        <f t="shared" si="1"/>
        <v/>
      </c>
      <c r="M18" s="169" t="str">
        <f t="shared" si="1"/>
        <v/>
      </c>
      <c r="N18" s="166" t="str">
        <f t="shared" si="1"/>
        <v/>
      </c>
      <c r="O18" s="11"/>
    </row>
    <row r="19" spans="1:15" ht="24.95" customHeight="1">
      <c r="A19" s="911"/>
      <c r="B19" s="910"/>
      <c r="C19" s="917" t="s">
        <v>10</v>
      </c>
      <c r="D19" s="918"/>
      <c r="E19" s="918"/>
      <c r="F19" s="919"/>
      <c r="G19" s="170">
        <f>入力シート№1!D35</f>
        <v>0</v>
      </c>
      <c r="H19" s="170">
        <f>入力シート№1!E35</f>
        <v>0</v>
      </c>
      <c r="I19" s="171">
        <f>入力シート№1!F35</f>
        <v>0</v>
      </c>
      <c r="J19" s="172">
        <f>入力シート№1!G35</f>
        <v>0</v>
      </c>
      <c r="K19" s="170">
        <f>入力シート№1!H35</f>
        <v>0</v>
      </c>
      <c r="L19" s="170">
        <f>入力シート№1!I35</f>
        <v>0</v>
      </c>
      <c r="M19" s="173">
        <f>入力シート№1!J35</f>
        <v>0</v>
      </c>
      <c r="N19" s="170">
        <f>入力シート№1!K35</f>
        <v>0</v>
      </c>
      <c r="O19" s="10"/>
    </row>
    <row r="20" spans="1:15" ht="24.95" customHeight="1">
      <c r="A20" s="911"/>
      <c r="B20" s="910"/>
      <c r="C20" s="164"/>
      <c r="D20" s="165"/>
      <c r="E20" s="928" t="s">
        <v>11</v>
      </c>
      <c r="F20" s="929"/>
      <c r="G20" s="174">
        <f>入力シート№1!D40</f>
        <v>0</v>
      </c>
      <c r="H20" s="174">
        <f>入力シート№1!E40</f>
        <v>0</v>
      </c>
      <c r="I20" s="175">
        <f>入力シート№1!F40</f>
        <v>0</v>
      </c>
      <c r="J20" s="176">
        <f>入力シート№1!G40</f>
        <v>0</v>
      </c>
      <c r="K20" s="174">
        <f>入力シート№1!H40</f>
        <v>0</v>
      </c>
      <c r="L20" s="174">
        <f>入力シート№1!I40</f>
        <v>0</v>
      </c>
      <c r="M20" s="177">
        <f>入力シート№1!J40</f>
        <v>0</v>
      </c>
      <c r="N20" s="174">
        <f>入力シート№1!K40</f>
        <v>0</v>
      </c>
      <c r="O20" s="12"/>
    </row>
    <row r="21" spans="1:15" ht="24.95" customHeight="1">
      <c r="A21" s="911"/>
      <c r="B21" s="910"/>
      <c r="C21" s="920" t="s">
        <v>12</v>
      </c>
      <c r="D21" s="921"/>
      <c r="E21" s="921"/>
      <c r="F21" s="922"/>
      <c r="G21" s="178">
        <f>+G17-G19</f>
        <v>0</v>
      </c>
      <c r="H21" s="178">
        <f t="shared" ref="H21:J21" si="2">+H17-H19</f>
        <v>0</v>
      </c>
      <c r="I21" s="179">
        <f t="shared" si="2"/>
        <v>0</v>
      </c>
      <c r="J21" s="180">
        <f t="shared" si="2"/>
        <v>0</v>
      </c>
      <c r="K21" s="178">
        <f t="shared" ref="K21:N21" si="3">+K17-K19</f>
        <v>0</v>
      </c>
      <c r="L21" s="178">
        <f t="shared" si="3"/>
        <v>0</v>
      </c>
      <c r="M21" s="181">
        <f t="shared" si="3"/>
        <v>0</v>
      </c>
      <c r="N21" s="178">
        <f t="shared" si="3"/>
        <v>0</v>
      </c>
      <c r="O21" s="9"/>
    </row>
    <row r="22" spans="1:15" ht="24.95" customHeight="1">
      <c r="A22" s="911"/>
      <c r="B22" s="910"/>
      <c r="C22" s="182"/>
      <c r="D22" s="183"/>
      <c r="E22" s="923" t="s">
        <v>9</v>
      </c>
      <c r="F22" s="924"/>
      <c r="G22" s="166" t="str">
        <f>IF(G15&gt;0,+G21/G15,"")</f>
        <v/>
      </c>
      <c r="H22" s="166" t="str">
        <f t="shared" ref="H22:J22" si="4">IF(H15&gt;0,+H21/H15,"")</f>
        <v/>
      </c>
      <c r="I22" s="167" t="str">
        <f t="shared" si="4"/>
        <v/>
      </c>
      <c r="J22" s="168" t="str">
        <f t="shared" si="4"/>
        <v/>
      </c>
      <c r="K22" s="166" t="str">
        <f t="shared" ref="K22:N22" si="5">IF(K15&gt;0,+K21/K15,"")</f>
        <v/>
      </c>
      <c r="L22" s="166" t="str">
        <f t="shared" si="5"/>
        <v/>
      </c>
      <c r="M22" s="169" t="str">
        <f t="shared" si="5"/>
        <v/>
      </c>
      <c r="N22" s="166" t="str">
        <f t="shared" si="5"/>
        <v/>
      </c>
      <c r="O22" s="11"/>
    </row>
    <row r="23" spans="1:15" ht="24.95" customHeight="1">
      <c r="A23" s="911"/>
      <c r="B23" s="910"/>
      <c r="C23" s="925" t="s">
        <v>13</v>
      </c>
      <c r="D23" s="926"/>
      <c r="E23" s="926"/>
      <c r="F23" s="927"/>
      <c r="G23" s="156">
        <f>入力シート№2!D13</f>
        <v>0</v>
      </c>
      <c r="H23" s="156">
        <f>入力シート№2!E13</f>
        <v>0</v>
      </c>
      <c r="I23" s="157">
        <f>入力シート№2!F13</f>
        <v>0</v>
      </c>
      <c r="J23" s="158">
        <f>入力シート№2!G13</f>
        <v>0</v>
      </c>
      <c r="K23" s="156">
        <f>入力シート№2!H13</f>
        <v>0</v>
      </c>
      <c r="L23" s="156">
        <f>入力シート№2!I13</f>
        <v>0</v>
      </c>
      <c r="M23" s="159">
        <f>入力シート№2!J13</f>
        <v>0</v>
      </c>
      <c r="N23" s="156">
        <f>入力シート№2!K13</f>
        <v>0</v>
      </c>
      <c r="O23" s="10"/>
    </row>
    <row r="24" spans="1:15" ht="24.95" customHeight="1">
      <c r="A24" s="911"/>
      <c r="B24" s="910"/>
      <c r="C24" s="917" t="s">
        <v>14</v>
      </c>
      <c r="D24" s="918"/>
      <c r="E24" s="918"/>
      <c r="F24" s="919"/>
      <c r="G24" s="184">
        <f>入力シート№2!D17</f>
        <v>0</v>
      </c>
      <c r="H24" s="184">
        <f>入力シート№2!E17</f>
        <v>0</v>
      </c>
      <c r="I24" s="185">
        <f>入力シート№2!F17</f>
        <v>0</v>
      </c>
      <c r="J24" s="186">
        <f>入力シート№2!G17</f>
        <v>0</v>
      </c>
      <c r="K24" s="184">
        <f>入力シート№2!H17</f>
        <v>0</v>
      </c>
      <c r="L24" s="184">
        <f>入力シート№2!I17</f>
        <v>0</v>
      </c>
      <c r="M24" s="187">
        <f>入力シート№2!J17</f>
        <v>0</v>
      </c>
      <c r="N24" s="184">
        <f>入力シート№2!K17</f>
        <v>0</v>
      </c>
      <c r="O24" s="10"/>
    </row>
    <row r="25" spans="1:15" ht="24.95" customHeight="1">
      <c r="A25" s="911"/>
      <c r="B25" s="910"/>
      <c r="C25" s="164"/>
      <c r="D25" s="165"/>
      <c r="E25" s="928" t="s">
        <v>15</v>
      </c>
      <c r="F25" s="929"/>
      <c r="G25" s="188">
        <f>入力シート№2!D18</f>
        <v>0</v>
      </c>
      <c r="H25" s="188">
        <f>入力シート№2!E18</f>
        <v>0</v>
      </c>
      <c r="I25" s="189">
        <f>入力シート№2!F18</f>
        <v>0</v>
      </c>
      <c r="J25" s="190">
        <f>入力シート№2!G18</f>
        <v>0</v>
      </c>
      <c r="K25" s="188">
        <f>入力シート№2!H18</f>
        <v>0</v>
      </c>
      <c r="L25" s="188">
        <f>入力シート№2!I18</f>
        <v>0</v>
      </c>
      <c r="M25" s="191">
        <f>入力シート№2!J18</f>
        <v>0</v>
      </c>
      <c r="N25" s="188">
        <f>入力シート№2!K18</f>
        <v>0</v>
      </c>
      <c r="O25" s="10"/>
    </row>
    <row r="26" spans="1:15" ht="24.95" customHeight="1">
      <c r="A26" s="911"/>
      <c r="B26" s="910"/>
      <c r="C26" s="920" t="s">
        <v>16</v>
      </c>
      <c r="D26" s="921"/>
      <c r="E26" s="921"/>
      <c r="F26" s="922"/>
      <c r="G26" s="192">
        <f>入力シート№2!D22</f>
        <v>0</v>
      </c>
      <c r="H26" s="192">
        <f>入力シート№2!E22</f>
        <v>0</v>
      </c>
      <c r="I26" s="193">
        <f>入力シート№2!F22</f>
        <v>0</v>
      </c>
      <c r="J26" s="194">
        <f>入力シート№2!G22</f>
        <v>0</v>
      </c>
      <c r="K26" s="192">
        <f>入力シート№2!H22</f>
        <v>0</v>
      </c>
      <c r="L26" s="192">
        <f>入力シート№2!I22</f>
        <v>0</v>
      </c>
      <c r="M26" s="195">
        <f>入力シート№2!J22</f>
        <v>0</v>
      </c>
      <c r="N26" s="192">
        <f>入力シート№2!K22</f>
        <v>0</v>
      </c>
      <c r="O26" s="9"/>
    </row>
    <row r="27" spans="1:15" ht="24.95" customHeight="1">
      <c r="A27" s="911"/>
      <c r="B27" s="910"/>
      <c r="C27" s="182"/>
      <c r="D27" s="196"/>
      <c r="E27" s="923" t="s">
        <v>9</v>
      </c>
      <c r="F27" s="924"/>
      <c r="G27" s="166" t="str">
        <f>IF(G15&gt;0,+G26/G15,"")</f>
        <v/>
      </c>
      <c r="H27" s="166" t="str">
        <f t="shared" ref="H27:N27" si="6">IF(H15&gt;0,+H26/H15,"")</f>
        <v/>
      </c>
      <c r="I27" s="167" t="str">
        <f t="shared" si="6"/>
        <v/>
      </c>
      <c r="J27" s="168" t="str">
        <f t="shared" si="6"/>
        <v/>
      </c>
      <c r="K27" s="166" t="str">
        <f t="shared" si="6"/>
        <v/>
      </c>
      <c r="L27" s="166" t="str">
        <f t="shared" si="6"/>
        <v/>
      </c>
      <c r="M27" s="169" t="str">
        <f t="shared" si="6"/>
        <v/>
      </c>
      <c r="N27" s="166" t="str">
        <f t="shared" si="6"/>
        <v/>
      </c>
      <c r="O27" s="11"/>
    </row>
    <row r="28" spans="1:15" ht="24.95" customHeight="1">
      <c r="A28" s="911"/>
      <c r="B28" s="910"/>
      <c r="C28" s="925" t="s">
        <v>17</v>
      </c>
      <c r="D28" s="926"/>
      <c r="E28" s="926"/>
      <c r="F28" s="927"/>
      <c r="G28" s="156">
        <f>入力シート№2!D25</f>
        <v>0</v>
      </c>
      <c r="H28" s="156">
        <f>入力シート№2!E25</f>
        <v>0</v>
      </c>
      <c r="I28" s="157">
        <f>入力シート№2!F25</f>
        <v>0</v>
      </c>
      <c r="J28" s="158">
        <f>入力シート№2!G25</f>
        <v>0</v>
      </c>
      <c r="K28" s="156">
        <f>入力シート№2!H25</f>
        <v>0</v>
      </c>
      <c r="L28" s="156">
        <f>入力シート№2!I25</f>
        <v>0</v>
      </c>
      <c r="M28" s="159">
        <f>入力シート№2!J25</f>
        <v>0</v>
      </c>
      <c r="N28" s="156">
        <f>入力シート№2!K25</f>
        <v>0</v>
      </c>
      <c r="O28" s="10"/>
    </row>
    <row r="29" spans="1:15" ht="24.95" customHeight="1">
      <c r="A29" s="911"/>
      <c r="B29" s="910"/>
      <c r="C29" s="925" t="s">
        <v>18</v>
      </c>
      <c r="D29" s="926"/>
      <c r="E29" s="926"/>
      <c r="F29" s="927"/>
      <c r="G29" s="197">
        <f>入力シート№2!D29</f>
        <v>0</v>
      </c>
      <c r="H29" s="197">
        <f>入力シート№2!E29</f>
        <v>0</v>
      </c>
      <c r="I29" s="198">
        <f>入力シート№2!F29</f>
        <v>0</v>
      </c>
      <c r="J29" s="199">
        <f>入力シート№2!G29</f>
        <v>0</v>
      </c>
      <c r="K29" s="197">
        <f>入力シート№2!H29</f>
        <v>0</v>
      </c>
      <c r="L29" s="197">
        <f>入力シート№2!I29</f>
        <v>0</v>
      </c>
      <c r="M29" s="200">
        <f>入力シート№2!J29</f>
        <v>0</v>
      </c>
      <c r="N29" s="197">
        <f>入力シート№2!K29</f>
        <v>0</v>
      </c>
      <c r="O29" s="10"/>
    </row>
    <row r="30" spans="1:15" ht="24.95" customHeight="1">
      <c r="A30" s="911"/>
      <c r="B30" s="910"/>
      <c r="C30" s="925" t="s">
        <v>19</v>
      </c>
      <c r="D30" s="926"/>
      <c r="E30" s="926"/>
      <c r="F30" s="927"/>
      <c r="G30" s="156">
        <f t="shared" ref="G30" si="7">+G26+G28-G29</f>
        <v>0</v>
      </c>
      <c r="H30" s="156">
        <f t="shared" ref="H30:N30" si="8">+H26+H28-H29</f>
        <v>0</v>
      </c>
      <c r="I30" s="157">
        <f t="shared" si="8"/>
        <v>0</v>
      </c>
      <c r="J30" s="158">
        <f t="shared" si="8"/>
        <v>0</v>
      </c>
      <c r="K30" s="156">
        <f t="shared" si="8"/>
        <v>0</v>
      </c>
      <c r="L30" s="156">
        <f t="shared" si="8"/>
        <v>0</v>
      </c>
      <c r="M30" s="159">
        <f t="shared" si="8"/>
        <v>0</v>
      </c>
      <c r="N30" s="156">
        <f t="shared" si="8"/>
        <v>0</v>
      </c>
      <c r="O30" s="10"/>
    </row>
    <row r="31" spans="1:15" ht="24.95" customHeight="1">
      <c r="A31" s="911"/>
      <c r="B31" s="910"/>
      <c r="C31" s="925" t="s">
        <v>20</v>
      </c>
      <c r="D31" s="926"/>
      <c r="E31" s="926"/>
      <c r="F31" s="927"/>
      <c r="G31" s="197">
        <f>入力シート№2!D36+入力シート№2!D37</f>
        <v>0</v>
      </c>
      <c r="H31" s="197">
        <f>入力シート№2!E36+入力シート№2!E37</f>
        <v>0</v>
      </c>
      <c r="I31" s="198">
        <f>入力シート№2!F36+入力シート№2!F37</f>
        <v>0</v>
      </c>
      <c r="J31" s="199">
        <f>入力シート№2!G36+入力シート№2!G37</f>
        <v>0</v>
      </c>
      <c r="K31" s="197">
        <f>入力シート№2!H36+入力シート№2!H37</f>
        <v>0</v>
      </c>
      <c r="L31" s="197">
        <f>入力シート№2!I36+入力シート№2!I37</f>
        <v>0</v>
      </c>
      <c r="M31" s="200">
        <f>入力シート№2!J36+入力シート№2!J37</f>
        <v>0</v>
      </c>
      <c r="N31" s="197">
        <f>入力シート№2!K36+入力シート№2!K37</f>
        <v>0</v>
      </c>
      <c r="O31" s="10"/>
    </row>
    <row r="32" spans="1:15" ht="24.95" customHeight="1">
      <c r="A32" s="911"/>
      <c r="B32" s="910"/>
      <c r="C32" s="949" t="s">
        <v>21</v>
      </c>
      <c r="D32" s="950"/>
      <c r="E32" s="950"/>
      <c r="F32" s="951"/>
      <c r="G32" s="152">
        <f>G30-G31</f>
        <v>0</v>
      </c>
      <c r="H32" s="152">
        <f t="shared" ref="H32:N32" si="9">H30-H31</f>
        <v>0</v>
      </c>
      <c r="I32" s="153">
        <f t="shared" si="9"/>
        <v>0</v>
      </c>
      <c r="J32" s="154">
        <f t="shared" si="9"/>
        <v>0</v>
      </c>
      <c r="K32" s="152">
        <f t="shared" si="9"/>
        <v>0</v>
      </c>
      <c r="L32" s="152">
        <f t="shared" si="9"/>
        <v>0</v>
      </c>
      <c r="M32" s="155">
        <f t="shared" si="9"/>
        <v>0</v>
      </c>
      <c r="N32" s="152">
        <f t="shared" si="9"/>
        <v>0</v>
      </c>
      <c r="O32" s="9"/>
    </row>
    <row r="33" spans="1:19" ht="24.95" customHeight="1">
      <c r="A33" s="912"/>
      <c r="B33" s="913"/>
      <c r="C33" s="925" t="s">
        <v>22</v>
      </c>
      <c r="D33" s="926"/>
      <c r="E33" s="926"/>
      <c r="F33" s="927"/>
      <c r="G33" s="201">
        <f>入力シート№1!D27+入力シート№1!D49</f>
        <v>0</v>
      </c>
      <c r="H33" s="201">
        <f>入力シート№1!E27+入力シート№1!E49</f>
        <v>0</v>
      </c>
      <c r="I33" s="202">
        <f>入力シート№1!F27+入力シート№1!F49</f>
        <v>0</v>
      </c>
      <c r="J33" s="203">
        <f>入力シート№1!G27+入力シート№1!G49</f>
        <v>0</v>
      </c>
      <c r="K33" s="201">
        <f>入力シート№1!H27+入力シート№1!H49</f>
        <v>0</v>
      </c>
      <c r="L33" s="201">
        <f>入力シート№1!I27+入力シート№1!I49</f>
        <v>0</v>
      </c>
      <c r="M33" s="204">
        <f>入力シート№1!J27+入力シート№1!J49</f>
        <v>0</v>
      </c>
      <c r="N33" s="201">
        <f>入力シート№1!K27+入力シート№1!K49</f>
        <v>0</v>
      </c>
      <c r="O33" s="13"/>
    </row>
    <row r="34" spans="1:19" ht="15" customHeight="1">
      <c r="A34" s="205"/>
      <c r="B34" s="205"/>
      <c r="C34" s="206"/>
      <c r="D34" s="206"/>
      <c r="E34" s="207"/>
      <c r="F34" s="207"/>
      <c r="G34" s="208"/>
      <c r="H34" s="208"/>
      <c r="I34" s="208"/>
      <c r="J34" s="208"/>
      <c r="K34" s="208"/>
      <c r="L34" s="208"/>
      <c r="M34" s="208"/>
      <c r="N34" s="208"/>
      <c r="O34" s="14"/>
    </row>
    <row r="35" spans="1:19" ht="15" customHeight="1">
      <c r="A35" s="205"/>
      <c r="B35" s="205"/>
      <c r="C35" s="206"/>
      <c r="D35" s="206"/>
      <c r="E35" s="207"/>
      <c r="F35" s="207"/>
      <c r="G35" s="208"/>
      <c r="H35" s="208"/>
      <c r="I35" s="208"/>
      <c r="J35" s="208"/>
      <c r="K35" s="208"/>
      <c r="L35" s="208"/>
      <c r="M35" s="208"/>
      <c r="N35" s="208"/>
      <c r="O35" s="14"/>
    </row>
    <row r="36" spans="1:19" ht="15" customHeight="1">
      <c r="A36" s="205"/>
      <c r="B36" s="205"/>
      <c r="C36" s="206"/>
      <c r="D36" s="206"/>
      <c r="E36" s="207"/>
      <c r="F36" s="207"/>
      <c r="G36" s="208"/>
      <c r="H36" s="208"/>
      <c r="I36" s="208"/>
      <c r="J36" s="208"/>
      <c r="K36" s="208"/>
      <c r="L36" s="208"/>
      <c r="M36" s="208"/>
      <c r="N36" s="208"/>
      <c r="O36" s="14"/>
    </row>
    <row r="37" spans="1:19" ht="24.95" customHeight="1">
      <c r="A37" s="933" t="s">
        <v>24</v>
      </c>
      <c r="B37" s="934"/>
      <c r="C37" s="942" t="s">
        <v>25</v>
      </c>
      <c r="D37" s="943"/>
      <c r="E37" s="943"/>
      <c r="F37" s="944"/>
      <c r="G37" s="209" t="str">
        <f>IF('経営改善計画書(貸借対照表・キャッシュフロー計算書)'!I19&lt;0,IF(G30&lt;0,"マイナス",'経営改善計画書(貸借対照表・キャッシュフロー計算書)'!I19*-1/'経営改善計画書(損益計算書)'!G30),"-")</f>
        <v>-</v>
      </c>
      <c r="H37" s="210" t="str">
        <f>IF(ISERROR(+H15/G15-1),"",+H15/G15-1)</f>
        <v/>
      </c>
      <c r="I37" s="211" t="str">
        <f>IF(ISERROR(+I15/H15-1),"",+I15/H15-1)</f>
        <v/>
      </c>
      <c r="J37" s="212" t="str">
        <f>IF(ISERROR(+J15/I15-1),"",+J15/I15-1)</f>
        <v/>
      </c>
      <c r="K37" s="210" t="str">
        <f>IF(ISERROR(+K15/I15-1),"",+K15/I15-1)</f>
        <v/>
      </c>
      <c r="L37" s="213" t="str">
        <f>IF(ISERROR(+L15/J15-1),"",+L15/J15-1)</f>
        <v/>
      </c>
      <c r="M37" s="213" t="str">
        <f>IF(ISERROR(+M15/L15-1),"",+M15/L15-1)</f>
        <v/>
      </c>
      <c r="N37" s="210" t="str">
        <f>IF(ISERROR(+N15/M15-1),"",+N15/M15-1)</f>
        <v/>
      </c>
      <c r="O37" s="73"/>
    </row>
    <row r="38" spans="1:19" ht="24.95" customHeight="1">
      <c r="A38" s="935"/>
      <c r="B38" s="936"/>
      <c r="C38" s="905" t="s">
        <v>26</v>
      </c>
      <c r="D38" s="906"/>
      <c r="E38" s="906"/>
      <c r="F38" s="907"/>
      <c r="G38" s="214" t="str">
        <f t="shared" ref="G38:N38" si="10">+G18</f>
        <v/>
      </c>
      <c r="H38" s="215" t="str">
        <f t="shared" si="10"/>
        <v/>
      </c>
      <c r="I38" s="216" t="str">
        <f t="shared" si="10"/>
        <v/>
      </c>
      <c r="J38" s="217" t="str">
        <f t="shared" si="10"/>
        <v/>
      </c>
      <c r="K38" s="215" t="str">
        <f t="shared" si="10"/>
        <v/>
      </c>
      <c r="L38" s="218" t="str">
        <f t="shared" si="10"/>
        <v/>
      </c>
      <c r="M38" s="218" t="str">
        <f t="shared" si="10"/>
        <v/>
      </c>
      <c r="N38" s="215" t="str">
        <f t="shared" si="10"/>
        <v/>
      </c>
      <c r="O38" s="73"/>
    </row>
    <row r="39" spans="1:19" ht="24.95" customHeight="1">
      <c r="A39" s="935"/>
      <c r="B39" s="936"/>
      <c r="C39" s="905" t="s">
        <v>27</v>
      </c>
      <c r="D39" s="906"/>
      <c r="E39" s="906"/>
      <c r="F39" s="907"/>
      <c r="G39" s="215" t="str">
        <f>G22</f>
        <v/>
      </c>
      <c r="H39" s="215" t="str">
        <f>H22</f>
        <v/>
      </c>
      <c r="I39" s="216" t="str">
        <f>I22</f>
        <v/>
      </c>
      <c r="J39" s="217" t="str">
        <f>J22</f>
        <v/>
      </c>
      <c r="K39" s="215" t="str">
        <f t="shared" ref="K39" si="11">K22</f>
        <v/>
      </c>
      <c r="L39" s="218" t="str">
        <f>L22</f>
        <v/>
      </c>
      <c r="M39" s="218" t="str">
        <f>M22</f>
        <v/>
      </c>
      <c r="N39" s="215" t="str">
        <f>N22</f>
        <v/>
      </c>
      <c r="O39" s="73"/>
    </row>
    <row r="40" spans="1:19" ht="24.95" customHeight="1">
      <c r="A40" s="935"/>
      <c r="B40" s="936"/>
      <c r="C40" s="905" t="s">
        <v>28</v>
      </c>
      <c r="D40" s="906"/>
      <c r="E40" s="906"/>
      <c r="F40" s="907"/>
      <c r="G40" s="215" t="str">
        <f>G27</f>
        <v/>
      </c>
      <c r="H40" s="215" t="str">
        <f>H27</f>
        <v/>
      </c>
      <c r="I40" s="216" t="str">
        <f>I27</f>
        <v/>
      </c>
      <c r="J40" s="217" t="str">
        <f>J27</f>
        <v/>
      </c>
      <c r="K40" s="215" t="str">
        <f t="shared" ref="K40" si="12">K27</f>
        <v/>
      </c>
      <c r="L40" s="218" t="str">
        <f>L27</f>
        <v/>
      </c>
      <c r="M40" s="218" t="str">
        <f>M27</f>
        <v/>
      </c>
      <c r="N40" s="215" t="str">
        <f>N27</f>
        <v/>
      </c>
      <c r="O40" s="73"/>
      <c r="S40" s="129" t="str">
        <f>IF('経営改善計画書(貸借対照表・キャッシュフロー計算書)'!U50&gt;0,('経営改善計画書(貸借対照表・キャッシュフロー計算書)'!U17+'経営改善計画書(貸借対照表・キャッシュフロー計算書)'!U20)/'経営改善計画書(貸借対照表・キャッシュフロー計算書)'!U50,"ﾏｲﾅｽ")</f>
        <v>ﾏｲﾅｽ</v>
      </c>
    </row>
    <row r="41" spans="1:19" ht="24.95" customHeight="1">
      <c r="A41" s="935"/>
      <c r="B41" s="936"/>
      <c r="C41" s="905" t="s">
        <v>29</v>
      </c>
      <c r="D41" s="906"/>
      <c r="E41" s="906"/>
      <c r="F41" s="907"/>
      <c r="G41" s="215" t="str">
        <f t="shared" ref="G41:N41" si="13">IF(G15&gt;0,G19/G15,"")</f>
        <v/>
      </c>
      <c r="H41" s="215" t="str">
        <f t="shared" si="13"/>
        <v/>
      </c>
      <c r="I41" s="216" t="str">
        <f t="shared" si="13"/>
        <v/>
      </c>
      <c r="J41" s="217" t="str">
        <f t="shared" si="13"/>
        <v/>
      </c>
      <c r="K41" s="215" t="str">
        <f t="shared" si="13"/>
        <v/>
      </c>
      <c r="L41" s="218" t="str">
        <f t="shared" si="13"/>
        <v/>
      </c>
      <c r="M41" s="218" t="str">
        <f t="shared" si="13"/>
        <v/>
      </c>
      <c r="N41" s="215" t="str">
        <f t="shared" si="13"/>
        <v/>
      </c>
      <c r="O41" s="73"/>
    </row>
    <row r="42" spans="1:19" ht="24.95" customHeight="1">
      <c r="A42" s="935"/>
      <c r="B42" s="936"/>
      <c r="C42" s="945" t="s">
        <v>30</v>
      </c>
      <c r="D42" s="946"/>
      <c r="E42" s="946"/>
      <c r="F42" s="929"/>
      <c r="G42" s="219" t="str">
        <f>IF(G15&gt;0,(入力シート№1!D21+入力シート№1!D40)/G15,"")</f>
        <v/>
      </c>
      <c r="H42" s="219" t="str">
        <f>IF(H15&gt;0,(入力シート№1!E21+入力シート№1!E40)/H15,"")</f>
        <v/>
      </c>
      <c r="I42" s="220" t="str">
        <f>IF(I15&gt;0,(入力シート№1!F21+入力シート№1!F40)/I15,"")</f>
        <v/>
      </c>
      <c r="J42" s="221" t="str">
        <f>IF(J15&gt;0,(入力シート№1!G21+入力シート№1!G40)/J15,"")</f>
        <v/>
      </c>
      <c r="K42" s="219" t="str">
        <f>IF(K15&gt;0,(入力シート№1!H21+入力シート№1!H40)/K15,"")</f>
        <v/>
      </c>
      <c r="L42" s="222" t="str">
        <f>IF(L15&gt;0,(入力シート№1!I21+入力シート№1!I40)/L15,"")</f>
        <v/>
      </c>
      <c r="M42" s="222" t="str">
        <f>IF(M15&gt;0,(入力シート№1!J21+入力シート№1!J40)/M15,"")</f>
        <v/>
      </c>
      <c r="N42" s="219" t="str">
        <f>IF(N15&gt;0,(入力シート№1!K21+入力シート№1!K40)/N15,"")</f>
        <v/>
      </c>
      <c r="O42" s="73"/>
    </row>
    <row r="43" spans="1:19" ht="24.95" customHeight="1">
      <c r="A43" s="935"/>
      <c r="B43" s="936"/>
      <c r="C43" s="902" t="s">
        <v>31</v>
      </c>
      <c r="D43" s="903"/>
      <c r="E43" s="903"/>
      <c r="F43" s="904"/>
      <c r="G43" s="209" t="str">
        <f>IF('経営改善計画書(貸借対照表・キャッシュフロー計算書)'!I25&lt;0,IF(G38&lt;0,"マイナス",'経営改善計画書(貸借対照表・キャッシュフロー計算書)'!I25*-1/'経営改善計画書(損益計算書)'!G38),"-")</f>
        <v>-</v>
      </c>
      <c r="H43" s="223" t="str">
        <f>IF(ISERROR(+H15/(入力シート№2!E52+入力シート№2!D52)*2),"",+H15/(入力シート№2!E52+入力シート№2!D52)*2)</f>
        <v/>
      </c>
      <c r="I43" s="224" t="str">
        <f>IF(ISERROR(+I15/(入力シート№2!F52+入力シート№2!E52)*2),"",+I15/(入力シート№2!F52+入力シート№2!E52)*2)</f>
        <v/>
      </c>
      <c r="J43" s="225" t="str">
        <f>IF(ISERROR(+J15/(入力シート№2!G52+入力シート№2!F52)*2),"",+J15/(入力シート№2!G52+入力シート№2!F52)*2)</f>
        <v/>
      </c>
      <c r="K43" s="223" t="str">
        <f>IF(ISERROR(+K15/(入力シート№2!H52+入力シート№2!G52)*2),"",+K15/(入力シート№2!H52+入力シート№2!G52)*2)</f>
        <v/>
      </c>
      <c r="L43" s="226" t="str">
        <f>IF(ISERROR(+L15/(入力シート№2!I52+入力シート№2!H52)*2),"",+L15/(入力シート№2!I52+入力シート№2!H52)*2)</f>
        <v/>
      </c>
      <c r="M43" s="226" t="str">
        <f>IF(ISERROR(+M15/(入力シート№2!J52+入力シート№2!I52)*2),"",+M15/(入力シート№2!J52+入力シート№2!I52)*2)</f>
        <v/>
      </c>
      <c r="N43" s="223" t="str">
        <f>IF(ISERROR(+N15/(入力シート№2!K52+入力シート№2!J52)*2),"",+N15/(入力シート№2!K52+入力シート№2!J52)*2)</f>
        <v/>
      </c>
      <c r="O43" s="67"/>
    </row>
    <row r="44" spans="1:19" ht="24.95" customHeight="1">
      <c r="A44" s="935"/>
      <c r="B44" s="936"/>
      <c r="C44" s="945" t="s">
        <v>32</v>
      </c>
      <c r="D44" s="946"/>
      <c r="E44" s="946"/>
      <c r="F44" s="929"/>
      <c r="G44" s="227" t="str">
        <f>IF('経営改善計画書(貸借対照表・キャッシュフロー計算書)'!I26&lt;0,IF(G39&lt;0,"マイナス",'経営改善計画書(貸借対照表・キャッシュフロー計算書)'!I26*-1/'経営改善計画書(損益計算書)'!G39),"-")</f>
        <v>-</v>
      </c>
      <c r="H44" s="228" t="str">
        <f>IF(ISERROR(+(入力シート№1!E21+入力シート№1!E40)/(入力シート№2!E52+入力シート№2!D52)*2),"",+(入力シート№1!E21+入力シート№1!E40)/(入力シート№2!E52+入力シート№2!D52)*2)</f>
        <v/>
      </c>
      <c r="I44" s="229" t="str">
        <f>IF(ISERROR(+(入力シート№1!F21+入力シート№1!F40)/(入力シート№2!F52+入力シート№2!E52)*2),"",+(入力シート№1!F21+入力シート№1!F40)/(入力シート№2!F52+入力シート№2!E52)*2)</f>
        <v/>
      </c>
      <c r="J44" s="230" t="str">
        <f>IF(ISERROR(+(入力シート№1!G21+入力シート№1!G40)/(入力シート№2!G52+入力シート№2!F52)*2),"",+(入力シート№1!G21+入力シート№1!G40)/(入力シート№2!G52+入力シート№2!F52)*2)</f>
        <v/>
      </c>
      <c r="K44" s="228" t="str">
        <f>IF(ISERROR(+(入力シート№1!H21+入力シート№1!H40)/(入力シート№2!H52+入力シート№2!G52)*2),"",+(入力シート№1!H21+入力シート№1!H40)/(入力シート№2!H52+入力シート№2!G52)*2)</f>
        <v/>
      </c>
      <c r="L44" s="231" t="str">
        <f>IF(ISERROR(+(入力シート№1!I21+入力シート№1!I40)/(入力シート№2!I52+入力シート№2!H52)*2),"",+(入力シート№1!I21+入力シート№1!I40)/(入力シート№2!I52+入力シート№2!H52)*2)</f>
        <v/>
      </c>
      <c r="M44" s="231" t="str">
        <f>IF(ISERROR(+(入力シート№1!J21+入力シート№1!J40)/(入力シート№2!J52+入力シート№2!I52)*2),"",+(入力シート№1!J21+入力シート№1!J40)/(入力シート№2!J52+入力シート№2!I52)*2)</f>
        <v/>
      </c>
      <c r="N44" s="228" t="str">
        <f>IF(ISERROR(+(入力シート№1!K21+入力シート№1!K40)/(入力シート№2!K52+入力シート№2!J52)*2),"",+(入力シート№1!K21+入力シート№1!K40)/(入力シート№2!K52+入力シート№2!J52)*2)</f>
        <v/>
      </c>
      <c r="O44" s="67"/>
    </row>
    <row r="45" spans="1:19" ht="24" hidden="1" customHeight="1">
      <c r="A45" s="935"/>
      <c r="B45" s="936"/>
      <c r="C45" s="939" t="s">
        <v>276</v>
      </c>
      <c r="D45" s="940"/>
      <c r="E45" s="940"/>
      <c r="F45" s="941"/>
      <c r="G45" s="232">
        <f t="shared" ref="G45:N45" si="14">G15/12</f>
        <v>0</v>
      </c>
      <c r="H45" s="232">
        <f t="shared" si="14"/>
        <v>0</v>
      </c>
      <c r="I45" s="233">
        <f t="shared" si="14"/>
        <v>0</v>
      </c>
      <c r="J45" s="234">
        <f t="shared" si="14"/>
        <v>0</v>
      </c>
      <c r="K45" s="232">
        <f t="shared" si="14"/>
        <v>0</v>
      </c>
      <c r="L45" s="235">
        <f t="shared" si="14"/>
        <v>0</v>
      </c>
      <c r="M45" s="235">
        <f t="shared" si="14"/>
        <v>0</v>
      </c>
      <c r="N45" s="232">
        <f t="shared" si="14"/>
        <v>0</v>
      </c>
      <c r="O45" s="67"/>
    </row>
    <row r="46" spans="1:19" ht="24" hidden="1" customHeight="1">
      <c r="A46" s="935"/>
      <c r="B46" s="936"/>
      <c r="C46" s="939" t="s">
        <v>277</v>
      </c>
      <c r="D46" s="940"/>
      <c r="E46" s="940"/>
      <c r="F46" s="941"/>
      <c r="G46" s="236">
        <f>入力シート№1!D29/12</f>
        <v>0</v>
      </c>
      <c r="H46" s="236">
        <f>入力シート№1!E29/12</f>
        <v>0</v>
      </c>
      <c r="I46" s="237">
        <f>入力シート№1!F29/12</f>
        <v>0</v>
      </c>
      <c r="J46" s="238">
        <f>入力シート№1!G29/12</f>
        <v>0</v>
      </c>
      <c r="K46" s="236">
        <f>入力シート№1!H29/12</f>
        <v>0</v>
      </c>
      <c r="L46" s="239">
        <f>入力シート№1!I29/12</f>
        <v>0</v>
      </c>
      <c r="M46" s="239">
        <f>入力シート№1!J29/12</f>
        <v>0</v>
      </c>
      <c r="N46" s="236">
        <f>入力シート№1!K29/12</f>
        <v>0</v>
      </c>
      <c r="O46" s="67"/>
    </row>
    <row r="47" spans="1:19" ht="24" hidden="1" customHeight="1">
      <c r="A47" s="935"/>
      <c r="B47" s="936"/>
      <c r="C47" s="905" t="s">
        <v>278</v>
      </c>
      <c r="D47" s="906"/>
      <c r="E47" s="906"/>
      <c r="F47" s="907"/>
      <c r="G47" s="240">
        <v>0</v>
      </c>
      <c r="H47" s="240">
        <f t="shared" ref="H47:N47" si="15">(G26+H26)/2</f>
        <v>0</v>
      </c>
      <c r="I47" s="241">
        <f t="shared" si="15"/>
        <v>0</v>
      </c>
      <c r="J47" s="242">
        <f t="shared" si="15"/>
        <v>0</v>
      </c>
      <c r="K47" s="240">
        <f t="shared" si="15"/>
        <v>0</v>
      </c>
      <c r="L47" s="240">
        <f t="shared" si="15"/>
        <v>0</v>
      </c>
      <c r="M47" s="243">
        <f t="shared" si="15"/>
        <v>0</v>
      </c>
      <c r="N47" s="240">
        <f t="shared" si="15"/>
        <v>0</v>
      </c>
      <c r="O47" s="67"/>
    </row>
    <row r="48" spans="1:19" ht="24.95" customHeight="1">
      <c r="A48" s="935"/>
      <c r="B48" s="936"/>
      <c r="C48" s="902" t="s">
        <v>271</v>
      </c>
      <c r="D48" s="903"/>
      <c r="E48" s="903"/>
      <c r="F48" s="904"/>
      <c r="G48" s="244" t="e">
        <f>'経営改善計画書(貸借対照表・キャッシュフロー計算書)'!I16/'経営改善計画書(損益計算書)'!G45</f>
        <v>#DIV/0!</v>
      </c>
      <c r="H48" s="244" t="e">
        <f>'経営改善計画書(貸借対照表・キャッシュフロー計算書)'!J16/'経営改善計画書(損益計算書)'!H45</f>
        <v>#DIV/0!</v>
      </c>
      <c r="I48" s="245" t="e">
        <f>'経営改善計画書(貸借対照表・キャッシュフロー計算書)'!K16/'経営改善計画書(損益計算書)'!I45</f>
        <v>#DIV/0!</v>
      </c>
      <c r="J48" s="246" t="e">
        <f>'経営改善計画書(貸借対照表・キャッシュフロー計算書)'!L16/'経営改善計画書(損益計算書)'!J45</f>
        <v>#DIV/0!</v>
      </c>
      <c r="K48" s="244" t="e">
        <f>'経営改善計画書(貸借対照表・キャッシュフロー計算書)'!M16/'経営改善計画書(損益計算書)'!K45</f>
        <v>#DIV/0!</v>
      </c>
      <c r="L48" s="247" t="e">
        <f>'経営改善計画書(貸借対照表・キャッシュフロー計算書)'!N16/'経営改善計画書(損益計算書)'!L45</f>
        <v>#DIV/0!</v>
      </c>
      <c r="M48" s="247" t="e">
        <f>'経営改善計画書(貸借対照表・キャッシュフロー計算書)'!O16/'経営改善計画書(損益計算書)'!M45</f>
        <v>#DIV/0!</v>
      </c>
      <c r="N48" s="244" t="e">
        <f>'経営改善計画書(貸借対照表・キャッシュフロー計算書)'!P16/'経営改善計画書(損益計算書)'!N45</f>
        <v>#DIV/0!</v>
      </c>
    </row>
    <row r="49" spans="1:14" ht="24.95" customHeight="1">
      <c r="A49" s="935"/>
      <c r="B49" s="936"/>
      <c r="C49" s="905" t="s">
        <v>272</v>
      </c>
      <c r="D49" s="906"/>
      <c r="E49" s="906"/>
      <c r="F49" s="907"/>
      <c r="G49" s="248" t="e">
        <f>'経営改善計画書(貸借対照表・キャッシュフロー計算書)'!I17/'経営改善計画書(損益計算書)'!G45</f>
        <v>#DIV/0!</v>
      </c>
      <c r="H49" s="248" t="e">
        <f>'経営改善計画書(貸借対照表・キャッシュフロー計算書)'!J17/'経営改善計画書(損益計算書)'!H45</f>
        <v>#DIV/0!</v>
      </c>
      <c r="I49" s="249" t="e">
        <f>'経営改善計画書(貸借対照表・キャッシュフロー計算書)'!K17/'経営改善計画書(損益計算書)'!I45</f>
        <v>#DIV/0!</v>
      </c>
      <c r="J49" s="250" t="e">
        <f>'経営改善計画書(貸借対照表・キャッシュフロー計算書)'!L17/'経営改善計画書(損益計算書)'!J45</f>
        <v>#DIV/0!</v>
      </c>
      <c r="K49" s="248" t="e">
        <f>'経営改善計画書(貸借対照表・キャッシュフロー計算書)'!M17/'経営改善計画書(損益計算書)'!K45</f>
        <v>#DIV/0!</v>
      </c>
      <c r="L49" s="251" t="e">
        <f>'経営改善計画書(貸借対照表・キャッシュフロー計算書)'!N17/'経営改善計画書(損益計算書)'!L45</f>
        <v>#DIV/0!</v>
      </c>
      <c r="M49" s="251" t="e">
        <f>'経営改善計画書(貸借対照表・キャッシュフロー計算書)'!O17/'経営改善計画書(損益計算書)'!M45</f>
        <v>#DIV/0!</v>
      </c>
      <c r="N49" s="248" t="e">
        <f>'経営改善計画書(貸借対照表・キャッシュフロー計算書)'!P17/'経営改善計画書(損益計算書)'!N45</f>
        <v>#DIV/0!</v>
      </c>
    </row>
    <row r="50" spans="1:14" ht="24.95" customHeight="1">
      <c r="A50" s="935"/>
      <c r="B50" s="936"/>
      <c r="C50" s="905" t="s">
        <v>273</v>
      </c>
      <c r="D50" s="906"/>
      <c r="E50" s="906"/>
      <c r="F50" s="907"/>
      <c r="G50" s="252" t="e">
        <f>'経営改善計画書(貸借対照表・キャッシュフロー計算書)'!I27/'経営改善計画書(損益計算書)'!G46</f>
        <v>#DIV/0!</v>
      </c>
      <c r="H50" s="252" t="e">
        <f>'経営改善計画書(貸借対照表・キャッシュフロー計算書)'!J27/'経営改善計画書(損益計算書)'!H46</f>
        <v>#DIV/0!</v>
      </c>
      <c r="I50" s="253" t="e">
        <f>'経営改善計画書(貸借対照表・キャッシュフロー計算書)'!K27/'経営改善計画書(損益計算書)'!I46</f>
        <v>#DIV/0!</v>
      </c>
      <c r="J50" s="254" t="e">
        <f>'経営改善計画書(貸借対照表・キャッシュフロー計算書)'!L27/'経営改善計画書(損益計算書)'!J46</f>
        <v>#DIV/0!</v>
      </c>
      <c r="K50" s="252" t="e">
        <f>'経営改善計画書(貸借対照表・キャッシュフロー計算書)'!M27/'経営改善計画書(損益計算書)'!K46</f>
        <v>#DIV/0!</v>
      </c>
      <c r="L50" s="255" t="e">
        <f>'経営改善計画書(貸借対照表・キャッシュフロー計算書)'!N27/'経営改善計画書(損益計算書)'!L46</f>
        <v>#DIV/0!</v>
      </c>
      <c r="M50" s="255" t="e">
        <f>'経営改善計画書(貸借対照表・キャッシュフロー計算書)'!O27/'経営改善計画書(損益計算書)'!M46</f>
        <v>#DIV/0!</v>
      </c>
      <c r="N50" s="252" t="e">
        <f>'経営改善計画書(貸借対照表・キャッシュフロー計算書)'!P27/'経営改善計画書(損益計算書)'!N46</f>
        <v>#DIV/0!</v>
      </c>
    </row>
    <row r="51" spans="1:14" ht="24.95" customHeight="1">
      <c r="A51" s="935"/>
      <c r="B51" s="936"/>
      <c r="C51" s="905" t="s">
        <v>274</v>
      </c>
      <c r="D51" s="906"/>
      <c r="E51" s="906"/>
      <c r="F51" s="907"/>
      <c r="G51" s="256" t="s">
        <v>298</v>
      </c>
      <c r="H51" s="257" t="str">
        <f>IF('経営改善計画書(貸借対照表・キャッシュフロー計算書)'!J61&gt;0,('経営改善計画書(貸借対照表・キャッシュフロー計算書)'!J28+'経営改善計画書(貸借対照表・キャッシュフロー計算書)'!J31)/'経営改善計画書(貸借対照表・キャッシュフロー計算書)'!J61,"ﾏｲﾅｽ")</f>
        <v>ﾏｲﾅｽ</v>
      </c>
      <c r="I51" s="258" t="str">
        <f>IF('経営改善計画書(貸借対照表・キャッシュフロー計算書)'!K61&gt;0,('経営改善計画書(貸借対照表・キャッシュフロー計算書)'!K28+'経営改善計画書(貸借対照表・キャッシュフロー計算書)'!K31)/'経営改善計画書(貸借対照表・キャッシュフロー計算書)'!K61,"ﾏｲﾅｽ")</f>
        <v>ﾏｲﾅｽ</v>
      </c>
      <c r="J51" s="259" t="str">
        <f>IF('経営改善計画書(貸借対照表・キャッシュフロー計算書)'!L61&gt;0,('経営改善計画書(貸借対照表・キャッシュフロー計算書)'!L28+'経営改善計画書(貸借対照表・キャッシュフロー計算書)'!L31)/'経営改善計画書(貸借対照表・キャッシュフロー計算書)'!L61,"ﾏｲﾅｽ")</f>
        <v>ﾏｲﾅｽ</v>
      </c>
      <c r="K51" s="257" t="str">
        <f>IF('経営改善計画書(貸借対照表・キャッシュフロー計算書)'!M61&gt;0,('経営改善計画書(貸借対照表・キャッシュフロー計算書)'!M28+'経営改善計画書(貸借対照表・キャッシュフロー計算書)'!M31)/'経営改善計画書(貸借対照表・キャッシュフロー計算書)'!M61,"ﾏｲﾅｽ")</f>
        <v>ﾏｲﾅｽ</v>
      </c>
      <c r="L51" s="257" t="str">
        <f>IF('経営改善計画書(貸借対照表・キャッシュフロー計算書)'!N61&gt;0,('経営改善計画書(貸借対照表・キャッシュフロー計算書)'!N28+'経営改善計画書(貸借対照表・キャッシュフロー計算書)'!N31)/'経営改善計画書(貸借対照表・キャッシュフロー計算書)'!N61,"ﾏｲﾅｽ")</f>
        <v>ﾏｲﾅｽ</v>
      </c>
      <c r="M51" s="260" t="str">
        <f>IF('経営改善計画書(貸借対照表・キャッシュフロー計算書)'!O61&gt;0,('経営改善計画書(貸借対照表・キャッシュフロー計算書)'!O28+'経営改善計画書(貸借対照表・キャッシュフロー計算書)'!O31)/'経営改善計画書(貸借対照表・キャッシュフロー計算書)'!O61,"ﾏｲﾅｽ")</f>
        <v>ﾏｲﾅｽ</v>
      </c>
      <c r="N51" s="257" t="str">
        <f>IF('経営改善計画書(貸借対照表・キャッシュフロー計算書)'!P61&gt;0,('経営改善計画書(貸借対照表・キャッシュフロー計算書)'!P28+'経営改善計画書(貸借対照表・キャッシュフロー計算書)'!P31)/'経営改善計画書(貸借対照表・キャッシュフロー計算書)'!P61,"ﾏｲﾅｽ")</f>
        <v>ﾏｲﾅｽ</v>
      </c>
    </row>
    <row r="52" spans="1:14" ht="24.95" customHeight="1">
      <c r="A52" s="937"/>
      <c r="B52" s="938"/>
      <c r="C52" s="930" t="s">
        <v>275</v>
      </c>
      <c r="D52" s="931"/>
      <c r="E52" s="931"/>
      <c r="F52" s="932"/>
      <c r="G52" s="227" t="s">
        <v>298</v>
      </c>
      <c r="H52" s="261" t="str">
        <f>IF('経営改善計画書(貸借対照表・キャッシュフロー計算書)'!J34&lt;0,IF(H47&lt;0,"ﾏｲﾅｽ",'経営改善計画書(貸借対照表・キャッシュフロー計算書)'!J34*-1/'経営改善計画書(損益計算書)'!H47),"-")</f>
        <v>-</v>
      </c>
      <c r="I52" s="262" t="str">
        <f>IF('経営改善計画書(貸借対照表・キャッシュフロー計算書)'!K34&lt;0,IF(I47&lt;0,"ﾏｲﾅｽ",'経営改善計画書(貸借対照表・キャッシュフロー計算書)'!K34*-1/'経営改善計画書(損益計算書)'!I47),"-")</f>
        <v>-</v>
      </c>
      <c r="J52" s="263" t="str">
        <f>IF('経営改善計画書(貸借対照表・キャッシュフロー計算書)'!L34&lt;0,IF(J47&lt;0,"ﾏｲﾅｽ",'経営改善計画書(貸借対照表・キャッシュフロー計算書)'!L34*-1/'経営改善計画書(損益計算書)'!J47),"-")</f>
        <v>-</v>
      </c>
      <c r="K52" s="261" t="str">
        <f>IF('経営改善計画書(貸借対照表・キャッシュフロー計算書)'!M34&lt;0,IF(K47&lt;0,"ﾏｲﾅｽ",'経営改善計画書(貸借対照表・キャッシュフロー計算書)'!M34*-1/'経営改善計画書(損益計算書)'!K47),"-")</f>
        <v>-</v>
      </c>
      <c r="L52" s="264" t="str">
        <f>IF('経営改善計画書(貸借対照表・キャッシュフロー計算書)'!N34&lt;0,IF(L47&lt;0,"ﾏｲﾅｽ",'経営改善計画書(貸借対照表・キャッシュフロー計算書)'!N34*-1/'経営改善計画書(損益計算書)'!L47),"-")</f>
        <v>-</v>
      </c>
      <c r="M52" s="264" t="str">
        <f>IF('経営改善計画書(貸借対照表・キャッシュフロー計算書)'!O34&lt;0,IF(M47&lt;0,"ﾏｲﾅｽ",'経営改善計画書(貸借対照表・キャッシュフロー計算書)'!O34*-1/'経営改善計画書(損益計算書)'!M47),"-")</f>
        <v>-</v>
      </c>
      <c r="N52" s="261" t="str">
        <f>IF('経営改善計画書(貸借対照表・キャッシュフロー計算書)'!P34&lt;0,IF(N47&lt;0,"ﾏｲﾅｽ",'経営改善計画書(貸借対照表・キャッシュフロー計算書)'!P34*-1/'経営改善計画書(損益計算書)'!N47),"-")</f>
        <v>-</v>
      </c>
    </row>
    <row r="53" spans="1:14" ht="20.100000000000001" customHeight="1">
      <c r="A53" s="265"/>
      <c r="B53" s="265"/>
      <c r="C53" s="265"/>
      <c r="D53" s="265"/>
      <c r="E53" s="265"/>
      <c r="F53" s="265"/>
      <c r="G53" s="265"/>
      <c r="H53" s="265"/>
      <c r="I53" s="265"/>
      <c r="J53" s="265"/>
      <c r="K53" s="265"/>
      <c r="L53" s="265"/>
      <c r="M53" s="265"/>
      <c r="N53" s="265"/>
    </row>
    <row r="54" spans="1:14" ht="19.5" customHeight="1"/>
    <row r="55" spans="1:14" ht="20.100000000000001" customHeight="1"/>
    <row r="56" spans="1:14" ht="20.100000000000001" customHeight="1">
      <c r="A56" s="19"/>
      <c r="B56" s="19"/>
      <c r="C56" s="19"/>
      <c r="D56" s="19"/>
      <c r="E56" s="19"/>
      <c r="F56" s="19"/>
      <c r="G56" s="19"/>
      <c r="H56" s="19"/>
      <c r="I56" s="20"/>
      <c r="J56" s="20"/>
      <c r="K56" s="20"/>
      <c r="L56" s="20"/>
      <c r="M56" s="20"/>
      <c r="N56" s="20"/>
    </row>
    <row r="57" spans="1:14" ht="20.100000000000001" customHeight="1">
      <c r="A57" s="19"/>
      <c r="B57" s="19"/>
      <c r="C57" s="19"/>
      <c r="D57" s="19"/>
      <c r="E57" s="19"/>
      <c r="F57" s="19"/>
      <c r="G57" s="19"/>
      <c r="H57" s="19"/>
      <c r="I57" s="20"/>
      <c r="J57" s="20"/>
      <c r="K57" s="20"/>
      <c r="L57" s="20"/>
      <c r="M57" s="20"/>
      <c r="N57" s="20"/>
    </row>
    <row r="58" spans="1:14" ht="20.100000000000001" customHeight="1">
      <c r="A58" s="19"/>
      <c r="B58" s="19"/>
      <c r="C58" s="19"/>
      <c r="D58" s="19"/>
      <c r="E58" s="21"/>
      <c r="F58" s="21"/>
      <c r="G58" s="21"/>
      <c r="H58" s="21"/>
      <c r="I58" s="22"/>
      <c r="J58" s="22"/>
      <c r="K58" s="22"/>
      <c r="L58" s="22"/>
      <c r="M58" s="22"/>
      <c r="N58" s="22"/>
    </row>
    <row r="59" spans="1:14" ht="20.100000000000001" customHeight="1">
      <c r="A59" s="19"/>
      <c r="B59" s="19"/>
      <c r="C59" s="19"/>
      <c r="D59" s="19"/>
      <c r="E59" s="19"/>
      <c r="F59" s="19"/>
      <c r="G59" s="19"/>
      <c r="H59" s="19"/>
      <c r="I59" s="20"/>
      <c r="J59" s="20"/>
      <c r="K59" s="20"/>
      <c r="L59" s="20"/>
      <c r="M59" s="20"/>
      <c r="N59" s="20"/>
    </row>
    <row r="60" spans="1:14" ht="20.100000000000001" customHeight="1">
      <c r="A60" s="19"/>
      <c r="B60" s="19"/>
      <c r="C60" s="19"/>
      <c r="D60" s="19"/>
      <c r="E60" s="19"/>
      <c r="F60" s="19"/>
      <c r="G60" s="19"/>
      <c r="H60" s="19"/>
      <c r="I60" s="20"/>
      <c r="J60" s="20"/>
      <c r="K60" s="20"/>
      <c r="L60" s="20"/>
      <c r="M60" s="20"/>
      <c r="N60" s="20"/>
    </row>
    <row r="61" spans="1:14" ht="20.100000000000001" customHeight="1">
      <c r="A61" s="19"/>
      <c r="B61" s="19"/>
      <c r="C61" s="19"/>
      <c r="D61" s="19"/>
      <c r="E61" s="19"/>
      <c r="F61" s="19"/>
      <c r="G61" s="19"/>
      <c r="H61" s="19"/>
      <c r="I61" s="20"/>
      <c r="J61" s="20"/>
      <c r="K61" s="20"/>
      <c r="L61" s="20"/>
      <c r="M61" s="20"/>
      <c r="N61" s="20"/>
    </row>
    <row r="62" spans="1:14" ht="20.100000000000001" customHeight="1">
      <c r="A62" s="19"/>
      <c r="B62" s="19"/>
      <c r="C62" s="19"/>
      <c r="D62" s="19"/>
      <c r="E62" s="21"/>
      <c r="F62" s="21"/>
      <c r="G62" s="21"/>
      <c r="H62" s="21"/>
      <c r="I62" s="22"/>
      <c r="J62" s="22"/>
      <c r="K62" s="22"/>
      <c r="L62" s="22"/>
      <c r="M62" s="22"/>
      <c r="N62" s="22"/>
    </row>
    <row r="63" spans="1:14" ht="20.100000000000001" customHeight="1">
      <c r="A63" s="19"/>
      <c r="B63" s="19"/>
      <c r="C63" s="19"/>
      <c r="D63" s="19"/>
      <c r="E63" s="19"/>
      <c r="F63" s="19"/>
      <c r="G63" s="19"/>
      <c r="H63" s="19"/>
      <c r="I63" s="20"/>
      <c r="J63" s="20"/>
      <c r="K63" s="20"/>
      <c r="L63" s="20"/>
      <c r="M63" s="20"/>
      <c r="N63" s="20"/>
    </row>
    <row r="64" spans="1:14" ht="20.100000000000001" customHeight="1">
      <c r="A64" s="19"/>
      <c r="B64" s="19"/>
      <c r="C64" s="19"/>
      <c r="D64" s="19"/>
      <c r="E64" s="19"/>
      <c r="F64" s="19"/>
      <c r="G64" s="19"/>
      <c r="H64" s="19"/>
      <c r="I64" s="20"/>
      <c r="J64" s="20"/>
      <c r="K64" s="20"/>
      <c r="L64" s="20"/>
      <c r="M64" s="20"/>
      <c r="N64" s="20"/>
    </row>
    <row r="65" spans="1:14" ht="20.100000000000001" customHeight="1">
      <c r="A65" s="19"/>
      <c r="B65" s="19"/>
      <c r="C65" s="19"/>
      <c r="D65" s="19"/>
      <c r="E65" s="19"/>
      <c r="F65" s="19"/>
      <c r="G65" s="19"/>
      <c r="H65" s="19"/>
      <c r="I65" s="19"/>
      <c r="J65" s="19"/>
      <c r="K65" s="19"/>
      <c r="L65" s="19"/>
      <c r="M65" s="19"/>
      <c r="N65" s="19"/>
    </row>
    <row r="66" spans="1:14" ht="20.100000000000001" customHeight="1">
      <c r="A66" s="19"/>
      <c r="B66" s="19"/>
      <c r="C66" s="19"/>
      <c r="D66" s="19"/>
      <c r="E66" s="19"/>
      <c r="F66" s="19"/>
      <c r="G66" s="19"/>
      <c r="H66" s="19"/>
      <c r="I66" s="19"/>
      <c r="J66" s="19"/>
      <c r="K66" s="19"/>
      <c r="L66" s="19"/>
      <c r="M66" s="19"/>
      <c r="N66" s="19"/>
    </row>
    <row r="67" spans="1:14" ht="20.100000000000001" customHeight="1"/>
    <row r="68" spans="1:14" ht="20.100000000000001" customHeight="1"/>
    <row r="69" spans="1:14" ht="20.100000000000001" customHeight="1"/>
    <row r="70" spans="1:14" ht="20.100000000000001" customHeight="1"/>
    <row r="71" spans="1:14" ht="20.100000000000001" customHeight="1"/>
    <row r="72" spans="1:14" ht="20.100000000000001" customHeight="1"/>
    <row r="73" spans="1:14" ht="20.100000000000001" customHeight="1"/>
    <row r="74" spans="1:14" ht="20.100000000000001" customHeight="1"/>
  </sheetData>
  <sheetProtection password="C76F" sheet="1" objects="1" scenarios="1"/>
  <mergeCells count="42">
    <mergeCell ref="E22:F22"/>
    <mergeCell ref="C23:F23"/>
    <mergeCell ref="C24:F24"/>
    <mergeCell ref="C44:F44"/>
    <mergeCell ref="A12:F12"/>
    <mergeCell ref="C30:F30"/>
    <mergeCell ref="C32:F32"/>
    <mergeCell ref="C33:F33"/>
    <mergeCell ref="C26:F26"/>
    <mergeCell ref="E27:F27"/>
    <mergeCell ref="C28:F28"/>
    <mergeCell ref="C29:F29"/>
    <mergeCell ref="E25:F25"/>
    <mergeCell ref="C52:F52"/>
    <mergeCell ref="A37:B52"/>
    <mergeCell ref="C50:F50"/>
    <mergeCell ref="C45:F45"/>
    <mergeCell ref="C46:F46"/>
    <mergeCell ref="C47:F47"/>
    <mergeCell ref="C37:F37"/>
    <mergeCell ref="C38:F38"/>
    <mergeCell ref="C39:F39"/>
    <mergeCell ref="C40:F40"/>
    <mergeCell ref="C41:F41"/>
    <mergeCell ref="C42:F42"/>
    <mergeCell ref="C43:F43"/>
    <mergeCell ref="M3:N3"/>
    <mergeCell ref="A8:N9"/>
    <mergeCell ref="C48:F48"/>
    <mergeCell ref="C49:F49"/>
    <mergeCell ref="C51:F51"/>
    <mergeCell ref="B3:E3"/>
    <mergeCell ref="B4:E4"/>
    <mergeCell ref="A15:B33"/>
    <mergeCell ref="C15:F15"/>
    <mergeCell ref="C16:F16"/>
    <mergeCell ref="C17:F17"/>
    <mergeCell ref="E18:F18"/>
    <mergeCell ref="C19:F19"/>
    <mergeCell ref="C31:F31"/>
    <mergeCell ref="E20:F20"/>
    <mergeCell ref="C21:F21"/>
  </mergeCells>
  <phoneticPr fontId="5"/>
  <pageMargins left="0.70866141732283472" right="0.31496062992125984" top="0.35433070866141736" bottom="0.55118110236220474" header="0.31496062992125984" footer="0.31496062992125984"/>
  <pageSetup paperSize="9" scale="68"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3:Q93"/>
  <sheetViews>
    <sheetView showGridLines="0" showRowColHeaders="0" topLeftCell="A43" zoomScale="80" zoomScaleNormal="80" workbookViewId="0">
      <selection activeCell="J62" sqref="J62"/>
    </sheetView>
  </sheetViews>
  <sheetFormatPr defaultRowHeight="15"/>
  <cols>
    <col min="1" max="7" width="3" style="1" customWidth="1"/>
    <col min="8" max="8" width="20.7109375" style="1" customWidth="1"/>
    <col min="9" max="16" width="13.28515625" style="1" customWidth="1"/>
    <col min="17" max="17" width="0.5703125" style="1" customWidth="1"/>
    <col min="18" max="253" width="9.140625" style="1"/>
    <col min="254" max="258" width="3" style="1" customWidth="1"/>
    <col min="259" max="272" width="13.28515625" style="1" customWidth="1"/>
    <col min="273" max="273" width="0.5703125" style="1" customWidth="1"/>
    <col min="274" max="509" width="9.140625" style="1"/>
    <col min="510" max="514" width="3" style="1" customWidth="1"/>
    <col min="515" max="528" width="13.28515625" style="1" customWidth="1"/>
    <col min="529" max="529" width="0.5703125" style="1" customWidth="1"/>
    <col min="530" max="765" width="9.140625" style="1"/>
    <col min="766" max="770" width="3" style="1" customWidth="1"/>
    <col min="771" max="784" width="13.28515625" style="1" customWidth="1"/>
    <col min="785" max="785" width="0.5703125" style="1" customWidth="1"/>
    <col min="786" max="1021" width="9.140625" style="1"/>
    <col min="1022" max="1026" width="3" style="1" customWidth="1"/>
    <col min="1027" max="1040" width="13.28515625" style="1" customWidth="1"/>
    <col min="1041" max="1041" width="0.5703125" style="1" customWidth="1"/>
    <col min="1042" max="1277" width="9.140625" style="1"/>
    <col min="1278" max="1282" width="3" style="1" customWidth="1"/>
    <col min="1283" max="1296" width="13.28515625" style="1" customWidth="1"/>
    <col min="1297" max="1297" width="0.5703125" style="1" customWidth="1"/>
    <col min="1298" max="1533" width="9.140625" style="1"/>
    <col min="1534" max="1538" width="3" style="1" customWidth="1"/>
    <col min="1539" max="1552" width="13.28515625" style="1" customWidth="1"/>
    <col min="1553" max="1553" width="0.5703125" style="1" customWidth="1"/>
    <col min="1554" max="1789" width="9.140625" style="1"/>
    <col min="1790" max="1794" width="3" style="1" customWidth="1"/>
    <col min="1795" max="1808" width="13.28515625" style="1" customWidth="1"/>
    <col min="1809" max="1809" width="0.5703125" style="1" customWidth="1"/>
    <col min="1810" max="2045" width="9.140625" style="1"/>
    <col min="2046" max="2050" width="3" style="1" customWidth="1"/>
    <col min="2051" max="2064" width="13.28515625" style="1" customWidth="1"/>
    <col min="2065" max="2065" width="0.5703125" style="1" customWidth="1"/>
    <col min="2066" max="2301" width="9.140625" style="1"/>
    <col min="2302" max="2306" width="3" style="1" customWidth="1"/>
    <col min="2307" max="2320" width="13.28515625" style="1" customWidth="1"/>
    <col min="2321" max="2321" width="0.5703125" style="1" customWidth="1"/>
    <col min="2322" max="2557" width="9.140625" style="1"/>
    <col min="2558" max="2562" width="3" style="1" customWidth="1"/>
    <col min="2563" max="2576" width="13.28515625" style="1" customWidth="1"/>
    <col min="2577" max="2577" width="0.5703125" style="1" customWidth="1"/>
    <col min="2578" max="2813" width="9.140625" style="1"/>
    <col min="2814" max="2818" width="3" style="1" customWidth="1"/>
    <col min="2819" max="2832" width="13.28515625" style="1" customWidth="1"/>
    <col min="2833" max="2833" width="0.5703125" style="1" customWidth="1"/>
    <col min="2834" max="3069" width="9.140625" style="1"/>
    <col min="3070" max="3074" width="3" style="1" customWidth="1"/>
    <col min="3075" max="3088" width="13.28515625" style="1" customWidth="1"/>
    <col min="3089" max="3089" width="0.5703125" style="1" customWidth="1"/>
    <col min="3090" max="3325" width="9.140625" style="1"/>
    <col min="3326" max="3330" width="3" style="1" customWidth="1"/>
    <col min="3331" max="3344" width="13.28515625" style="1" customWidth="1"/>
    <col min="3345" max="3345" width="0.5703125" style="1" customWidth="1"/>
    <col min="3346" max="3581" width="9.140625" style="1"/>
    <col min="3582" max="3586" width="3" style="1" customWidth="1"/>
    <col min="3587" max="3600" width="13.28515625" style="1" customWidth="1"/>
    <col min="3601" max="3601" width="0.5703125" style="1" customWidth="1"/>
    <col min="3602" max="3837" width="9.140625" style="1"/>
    <col min="3838" max="3842" width="3" style="1" customWidth="1"/>
    <col min="3843" max="3856" width="13.28515625" style="1" customWidth="1"/>
    <col min="3857" max="3857" width="0.5703125" style="1" customWidth="1"/>
    <col min="3858" max="4093" width="9.140625" style="1"/>
    <col min="4094" max="4098" width="3" style="1" customWidth="1"/>
    <col min="4099" max="4112" width="13.28515625" style="1" customWidth="1"/>
    <col min="4113" max="4113" width="0.5703125" style="1" customWidth="1"/>
    <col min="4114" max="4349" width="9.140625" style="1"/>
    <col min="4350" max="4354" width="3" style="1" customWidth="1"/>
    <col min="4355" max="4368" width="13.28515625" style="1" customWidth="1"/>
    <col min="4369" max="4369" width="0.5703125" style="1" customWidth="1"/>
    <col min="4370" max="4605" width="9.140625" style="1"/>
    <col min="4606" max="4610" width="3" style="1" customWidth="1"/>
    <col min="4611" max="4624" width="13.28515625" style="1" customWidth="1"/>
    <col min="4625" max="4625" width="0.5703125" style="1" customWidth="1"/>
    <col min="4626" max="4861" width="9.140625" style="1"/>
    <col min="4862" max="4866" width="3" style="1" customWidth="1"/>
    <col min="4867" max="4880" width="13.28515625" style="1" customWidth="1"/>
    <col min="4881" max="4881" width="0.5703125" style="1" customWidth="1"/>
    <col min="4882" max="5117" width="9.140625" style="1"/>
    <col min="5118" max="5122" width="3" style="1" customWidth="1"/>
    <col min="5123" max="5136" width="13.28515625" style="1" customWidth="1"/>
    <col min="5137" max="5137" width="0.5703125" style="1" customWidth="1"/>
    <col min="5138" max="5373" width="9.140625" style="1"/>
    <col min="5374" max="5378" width="3" style="1" customWidth="1"/>
    <col min="5379" max="5392" width="13.28515625" style="1" customWidth="1"/>
    <col min="5393" max="5393" width="0.5703125" style="1" customWidth="1"/>
    <col min="5394" max="5629" width="9.140625" style="1"/>
    <col min="5630" max="5634" width="3" style="1" customWidth="1"/>
    <col min="5635" max="5648" width="13.28515625" style="1" customWidth="1"/>
    <col min="5649" max="5649" width="0.5703125" style="1" customWidth="1"/>
    <col min="5650" max="5885" width="9.140625" style="1"/>
    <col min="5886" max="5890" width="3" style="1" customWidth="1"/>
    <col min="5891" max="5904" width="13.28515625" style="1" customWidth="1"/>
    <col min="5905" max="5905" width="0.5703125" style="1" customWidth="1"/>
    <col min="5906" max="6141" width="9.140625" style="1"/>
    <col min="6142" max="6146" width="3" style="1" customWidth="1"/>
    <col min="6147" max="6160" width="13.28515625" style="1" customWidth="1"/>
    <col min="6161" max="6161" width="0.5703125" style="1" customWidth="1"/>
    <col min="6162" max="6397" width="9.140625" style="1"/>
    <col min="6398" max="6402" width="3" style="1" customWidth="1"/>
    <col min="6403" max="6416" width="13.28515625" style="1" customWidth="1"/>
    <col min="6417" max="6417" width="0.5703125" style="1" customWidth="1"/>
    <col min="6418" max="6653" width="9.140625" style="1"/>
    <col min="6654" max="6658" width="3" style="1" customWidth="1"/>
    <col min="6659" max="6672" width="13.28515625" style="1" customWidth="1"/>
    <col min="6673" max="6673" width="0.5703125" style="1" customWidth="1"/>
    <col min="6674" max="6909" width="9.140625" style="1"/>
    <col min="6910" max="6914" width="3" style="1" customWidth="1"/>
    <col min="6915" max="6928" width="13.28515625" style="1" customWidth="1"/>
    <col min="6929" max="6929" width="0.5703125" style="1" customWidth="1"/>
    <col min="6930" max="7165" width="9.140625" style="1"/>
    <col min="7166" max="7170" width="3" style="1" customWidth="1"/>
    <col min="7171" max="7184" width="13.28515625" style="1" customWidth="1"/>
    <col min="7185" max="7185" width="0.5703125" style="1" customWidth="1"/>
    <col min="7186" max="7421" width="9.140625" style="1"/>
    <col min="7422" max="7426" width="3" style="1" customWidth="1"/>
    <col min="7427" max="7440" width="13.28515625" style="1" customWidth="1"/>
    <col min="7441" max="7441" width="0.5703125" style="1" customWidth="1"/>
    <col min="7442" max="7677" width="9.140625" style="1"/>
    <col min="7678" max="7682" width="3" style="1" customWidth="1"/>
    <col min="7683" max="7696" width="13.28515625" style="1" customWidth="1"/>
    <col min="7697" max="7697" width="0.5703125" style="1" customWidth="1"/>
    <col min="7698" max="7933" width="9.140625" style="1"/>
    <col min="7934" max="7938" width="3" style="1" customWidth="1"/>
    <col min="7939" max="7952" width="13.28515625" style="1" customWidth="1"/>
    <col min="7953" max="7953" width="0.5703125" style="1" customWidth="1"/>
    <col min="7954" max="8189" width="9.140625" style="1"/>
    <col min="8190" max="8194" width="3" style="1" customWidth="1"/>
    <col min="8195" max="8208" width="13.28515625" style="1" customWidth="1"/>
    <col min="8209" max="8209" width="0.5703125" style="1" customWidth="1"/>
    <col min="8210" max="8445" width="9.140625" style="1"/>
    <col min="8446" max="8450" width="3" style="1" customWidth="1"/>
    <col min="8451" max="8464" width="13.28515625" style="1" customWidth="1"/>
    <col min="8465" max="8465" width="0.5703125" style="1" customWidth="1"/>
    <col min="8466" max="8701" width="9.140625" style="1"/>
    <col min="8702" max="8706" width="3" style="1" customWidth="1"/>
    <col min="8707" max="8720" width="13.28515625" style="1" customWidth="1"/>
    <col min="8721" max="8721" width="0.5703125" style="1" customWidth="1"/>
    <col min="8722" max="8957" width="9.140625" style="1"/>
    <col min="8958" max="8962" width="3" style="1" customWidth="1"/>
    <col min="8963" max="8976" width="13.28515625" style="1" customWidth="1"/>
    <col min="8977" max="8977" width="0.5703125" style="1" customWidth="1"/>
    <col min="8978" max="9213" width="9.140625" style="1"/>
    <col min="9214" max="9218" width="3" style="1" customWidth="1"/>
    <col min="9219" max="9232" width="13.28515625" style="1" customWidth="1"/>
    <col min="9233" max="9233" width="0.5703125" style="1" customWidth="1"/>
    <col min="9234" max="9469" width="9.140625" style="1"/>
    <col min="9470" max="9474" width="3" style="1" customWidth="1"/>
    <col min="9475" max="9488" width="13.28515625" style="1" customWidth="1"/>
    <col min="9489" max="9489" width="0.5703125" style="1" customWidth="1"/>
    <col min="9490" max="9725" width="9.140625" style="1"/>
    <col min="9726" max="9730" width="3" style="1" customWidth="1"/>
    <col min="9731" max="9744" width="13.28515625" style="1" customWidth="1"/>
    <col min="9745" max="9745" width="0.5703125" style="1" customWidth="1"/>
    <col min="9746" max="9981" width="9.140625" style="1"/>
    <col min="9982" max="9986" width="3" style="1" customWidth="1"/>
    <col min="9987" max="10000" width="13.28515625" style="1" customWidth="1"/>
    <col min="10001" max="10001" width="0.5703125" style="1" customWidth="1"/>
    <col min="10002" max="10237" width="9.140625" style="1"/>
    <col min="10238" max="10242" width="3" style="1" customWidth="1"/>
    <col min="10243" max="10256" width="13.28515625" style="1" customWidth="1"/>
    <col min="10257" max="10257" width="0.5703125" style="1" customWidth="1"/>
    <col min="10258" max="10493" width="9.140625" style="1"/>
    <col min="10494" max="10498" width="3" style="1" customWidth="1"/>
    <col min="10499" max="10512" width="13.28515625" style="1" customWidth="1"/>
    <col min="10513" max="10513" width="0.5703125" style="1" customWidth="1"/>
    <col min="10514" max="10749" width="9.140625" style="1"/>
    <col min="10750" max="10754" width="3" style="1" customWidth="1"/>
    <col min="10755" max="10768" width="13.28515625" style="1" customWidth="1"/>
    <col min="10769" max="10769" width="0.5703125" style="1" customWidth="1"/>
    <col min="10770" max="11005" width="9.140625" style="1"/>
    <col min="11006" max="11010" width="3" style="1" customWidth="1"/>
    <col min="11011" max="11024" width="13.28515625" style="1" customWidth="1"/>
    <col min="11025" max="11025" width="0.5703125" style="1" customWidth="1"/>
    <col min="11026" max="11261" width="9.140625" style="1"/>
    <col min="11262" max="11266" width="3" style="1" customWidth="1"/>
    <col min="11267" max="11280" width="13.28515625" style="1" customWidth="1"/>
    <col min="11281" max="11281" width="0.5703125" style="1" customWidth="1"/>
    <col min="11282" max="11517" width="9.140625" style="1"/>
    <col min="11518" max="11522" width="3" style="1" customWidth="1"/>
    <col min="11523" max="11536" width="13.28515625" style="1" customWidth="1"/>
    <col min="11537" max="11537" width="0.5703125" style="1" customWidth="1"/>
    <col min="11538" max="11773" width="9.140625" style="1"/>
    <col min="11774" max="11778" width="3" style="1" customWidth="1"/>
    <col min="11779" max="11792" width="13.28515625" style="1" customWidth="1"/>
    <col min="11793" max="11793" width="0.5703125" style="1" customWidth="1"/>
    <col min="11794" max="12029" width="9.140625" style="1"/>
    <col min="12030" max="12034" width="3" style="1" customWidth="1"/>
    <col min="12035" max="12048" width="13.28515625" style="1" customWidth="1"/>
    <col min="12049" max="12049" width="0.5703125" style="1" customWidth="1"/>
    <col min="12050" max="12285" width="9.140625" style="1"/>
    <col min="12286" max="12290" width="3" style="1" customWidth="1"/>
    <col min="12291" max="12304" width="13.28515625" style="1" customWidth="1"/>
    <col min="12305" max="12305" width="0.5703125" style="1" customWidth="1"/>
    <col min="12306" max="12541" width="9.140625" style="1"/>
    <col min="12542" max="12546" width="3" style="1" customWidth="1"/>
    <col min="12547" max="12560" width="13.28515625" style="1" customWidth="1"/>
    <col min="12561" max="12561" width="0.5703125" style="1" customWidth="1"/>
    <col min="12562" max="12797" width="9.140625" style="1"/>
    <col min="12798" max="12802" width="3" style="1" customWidth="1"/>
    <col min="12803" max="12816" width="13.28515625" style="1" customWidth="1"/>
    <col min="12817" max="12817" width="0.5703125" style="1" customWidth="1"/>
    <col min="12818" max="13053" width="9.140625" style="1"/>
    <col min="13054" max="13058" width="3" style="1" customWidth="1"/>
    <col min="13059" max="13072" width="13.28515625" style="1" customWidth="1"/>
    <col min="13073" max="13073" width="0.5703125" style="1" customWidth="1"/>
    <col min="13074" max="13309" width="9.140625" style="1"/>
    <col min="13310" max="13314" width="3" style="1" customWidth="1"/>
    <col min="13315" max="13328" width="13.28515625" style="1" customWidth="1"/>
    <col min="13329" max="13329" width="0.5703125" style="1" customWidth="1"/>
    <col min="13330" max="13565" width="9.140625" style="1"/>
    <col min="13566" max="13570" width="3" style="1" customWidth="1"/>
    <col min="13571" max="13584" width="13.28515625" style="1" customWidth="1"/>
    <col min="13585" max="13585" width="0.5703125" style="1" customWidth="1"/>
    <col min="13586" max="13821" width="9.140625" style="1"/>
    <col min="13822" max="13826" width="3" style="1" customWidth="1"/>
    <col min="13827" max="13840" width="13.28515625" style="1" customWidth="1"/>
    <col min="13841" max="13841" width="0.5703125" style="1" customWidth="1"/>
    <col min="13842" max="14077" width="9.140625" style="1"/>
    <col min="14078" max="14082" width="3" style="1" customWidth="1"/>
    <col min="14083" max="14096" width="13.28515625" style="1" customWidth="1"/>
    <col min="14097" max="14097" width="0.5703125" style="1" customWidth="1"/>
    <col min="14098" max="14333" width="9.140625" style="1"/>
    <col min="14334" max="14338" width="3" style="1" customWidth="1"/>
    <col min="14339" max="14352" width="13.28515625" style="1" customWidth="1"/>
    <col min="14353" max="14353" width="0.5703125" style="1" customWidth="1"/>
    <col min="14354" max="14589" width="9.140625" style="1"/>
    <col min="14590" max="14594" width="3" style="1" customWidth="1"/>
    <col min="14595" max="14608" width="13.28515625" style="1" customWidth="1"/>
    <col min="14609" max="14609" width="0.5703125" style="1" customWidth="1"/>
    <col min="14610" max="14845" width="9.140625" style="1"/>
    <col min="14846" max="14850" width="3" style="1" customWidth="1"/>
    <col min="14851" max="14864" width="13.28515625" style="1" customWidth="1"/>
    <col min="14865" max="14865" width="0.5703125" style="1" customWidth="1"/>
    <col min="14866" max="15101" width="9.140625" style="1"/>
    <col min="15102" max="15106" width="3" style="1" customWidth="1"/>
    <col min="15107" max="15120" width="13.28515625" style="1" customWidth="1"/>
    <col min="15121" max="15121" width="0.5703125" style="1" customWidth="1"/>
    <col min="15122" max="15357" width="9.140625" style="1"/>
    <col min="15358" max="15362" width="3" style="1" customWidth="1"/>
    <col min="15363" max="15376" width="13.28515625" style="1" customWidth="1"/>
    <col min="15377" max="15377" width="0.5703125" style="1" customWidth="1"/>
    <col min="15378" max="15613" width="9.140625" style="1"/>
    <col min="15614" max="15618" width="3" style="1" customWidth="1"/>
    <col min="15619" max="15632" width="13.28515625" style="1" customWidth="1"/>
    <col min="15633" max="15633" width="0.5703125" style="1" customWidth="1"/>
    <col min="15634" max="15869" width="9.140625" style="1"/>
    <col min="15870" max="15874" width="3" style="1" customWidth="1"/>
    <col min="15875" max="15888" width="13.28515625" style="1" customWidth="1"/>
    <col min="15889" max="15889" width="0.5703125" style="1" customWidth="1"/>
    <col min="15890" max="16125" width="9.140625" style="1"/>
    <col min="16126" max="16130" width="3" style="1" customWidth="1"/>
    <col min="16131" max="16144" width="13.28515625" style="1" customWidth="1"/>
    <col min="16145" max="16145" width="0.5703125" style="1" customWidth="1"/>
    <col min="16146" max="16384" width="9.140625" style="1"/>
  </cols>
  <sheetData>
    <row r="3" spans="1:17" ht="15.75" customHeight="1">
      <c r="B3" s="44"/>
      <c r="C3" s="982" t="s">
        <v>0</v>
      </c>
      <c r="D3" s="982"/>
      <c r="E3" s="982"/>
      <c r="F3" s="982"/>
      <c r="G3" s="982"/>
      <c r="H3" s="961">
        <f>基本項目入力!E9</f>
        <v>0</v>
      </c>
      <c r="I3" s="961"/>
      <c r="J3" s="961"/>
      <c r="K3" s="54"/>
      <c r="L3" s="54"/>
      <c r="M3" s="42"/>
      <c r="N3" s="782" t="s">
        <v>206</v>
      </c>
      <c r="O3" s="900">
        <f>基本項目入力!E13</f>
        <v>0</v>
      </c>
      <c r="P3" s="900"/>
      <c r="Q3" s="3"/>
    </row>
    <row r="4" spans="1:17" ht="18.75" customHeight="1">
      <c r="B4" s="44"/>
      <c r="C4" s="982" t="s">
        <v>2</v>
      </c>
      <c r="D4" s="982"/>
      <c r="E4" s="982"/>
      <c r="F4" s="982"/>
      <c r="G4" s="982"/>
      <c r="H4" s="987">
        <f>基本項目入力!E11</f>
        <v>0</v>
      </c>
      <c r="I4" s="987"/>
      <c r="J4" s="987"/>
      <c r="K4" s="53"/>
      <c r="L4" s="53"/>
      <c r="M4" s="43"/>
      <c r="N4" s="43"/>
    </row>
    <row r="5" spans="1:17" ht="3.75" customHeight="1">
      <c r="A5" s="44"/>
      <c r="B5" s="44"/>
      <c r="C5" s="776"/>
      <c r="D5" s="776"/>
      <c r="E5" s="776"/>
      <c r="F5" s="776"/>
      <c r="G5" s="776"/>
    </row>
    <row r="6" spans="1:17" ht="15.75" hidden="1">
      <c r="A6" s="5"/>
      <c r="B6" s="5"/>
      <c r="C6" s="5"/>
      <c r="D6" s="5"/>
      <c r="E6" s="5"/>
      <c r="F6" s="5"/>
      <c r="G6" s="5"/>
      <c r="H6" s="5"/>
    </row>
    <row r="7" spans="1:17" ht="15.75">
      <c r="A7" s="5"/>
      <c r="B7" s="5"/>
      <c r="C7" s="5"/>
      <c r="D7" s="5"/>
      <c r="E7" s="5"/>
      <c r="F7" s="5"/>
      <c r="G7" s="5"/>
      <c r="H7" s="5"/>
    </row>
    <row r="8" spans="1:17" ht="15.75" customHeight="1">
      <c r="A8" s="901" t="s">
        <v>139</v>
      </c>
      <c r="B8" s="901"/>
      <c r="C8" s="901"/>
      <c r="D8" s="901"/>
      <c r="E8" s="901"/>
      <c r="F8" s="901"/>
      <c r="G8" s="901"/>
      <c r="H8" s="901"/>
      <c r="I8" s="901"/>
      <c r="J8" s="901"/>
      <c r="K8" s="901"/>
      <c r="L8" s="901"/>
      <c r="M8" s="901"/>
      <c r="N8" s="901"/>
      <c r="O8" s="901"/>
      <c r="P8" s="901"/>
    </row>
    <row r="9" spans="1:17" ht="15" customHeight="1">
      <c r="A9" s="901"/>
      <c r="B9" s="901"/>
      <c r="C9" s="901"/>
      <c r="D9" s="901"/>
      <c r="E9" s="901"/>
      <c r="F9" s="901"/>
      <c r="G9" s="901"/>
      <c r="H9" s="901"/>
      <c r="I9" s="901"/>
      <c r="J9" s="901"/>
      <c r="K9" s="901"/>
      <c r="L9" s="901"/>
      <c r="M9" s="901"/>
      <c r="N9" s="901"/>
      <c r="O9" s="901"/>
      <c r="P9" s="901"/>
    </row>
    <row r="10" spans="1:17" ht="15" customHeight="1">
      <c r="A10" s="70"/>
      <c r="B10" s="70"/>
      <c r="C10" s="70"/>
      <c r="D10" s="70"/>
      <c r="E10" s="70"/>
      <c r="F10" s="70"/>
      <c r="G10" s="70"/>
      <c r="H10" s="70"/>
      <c r="I10" s="70"/>
      <c r="J10" s="70"/>
      <c r="K10" s="70"/>
      <c r="L10" s="70"/>
      <c r="M10" s="70"/>
      <c r="N10" s="70"/>
      <c r="O10" s="70"/>
      <c r="P10" s="70"/>
    </row>
    <row r="11" spans="1:17" ht="15" customHeight="1">
      <c r="A11" s="6"/>
      <c r="B11" s="6"/>
      <c r="C11" s="6"/>
      <c r="D11" s="6"/>
      <c r="E11" s="6"/>
      <c r="F11" s="6"/>
      <c r="G11" s="6"/>
      <c r="H11" s="6"/>
      <c r="I11" s="6"/>
      <c r="J11" s="6"/>
      <c r="K11" s="6"/>
      <c r="L11" s="70"/>
      <c r="M11" s="70"/>
      <c r="N11" s="70"/>
      <c r="O11" s="70"/>
      <c r="P11" s="70"/>
    </row>
    <row r="12" spans="1:17" ht="15" customHeight="1">
      <c r="A12" s="947" t="s">
        <v>244</v>
      </c>
      <c r="B12" s="948"/>
      <c r="C12" s="948"/>
      <c r="D12" s="948"/>
      <c r="E12" s="948"/>
      <c r="F12" s="948"/>
      <c r="G12" s="948"/>
      <c r="H12" s="948"/>
      <c r="O12" s="808" t="s">
        <v>3</v>
      </c>
      <c r="P12" s="785">
        <f>基本項目入力!E15</f>
        <v>0</v>
      </c>
    </row>
    <row r="13" spans="1:17" ht="21.95" customHeight="1">
      <c r="A13" s="92"/>
      <c r="B13" s="93"/>
      <c r="C13" s="93"/>
      <c r="D13" s="93"/>
      <c r="E13" s="93"/>
      <c r="F13" s="93"/>
      <c r="G13" s="94"/>
      <c r="H13" s="266"/>
      <c r="I13" s="95" t="str">
        <f>入力シート№1!D11</f>
        <v>-2/期</v>
      </c>
      <c r="J13" s="95" t="str">
        <f>入力シート№1!E11</f>
        <v>-1/期</v>
      </c>
      <c r="K13" s="96" t="str">
        <f>入力シート№1!F11</f>
        <v>/期</v>
      </c>
      <c r="L13" s="97" t="str">
        <f>入力シート№1!G11</f>
        <v>1/期</v>
      </c>
      <c r="M13" s="98" t="str">
        <f>入力シート№1!H11</f>
        <v>2/期</v>
      </c>
      <c r="N13" s="95" t="str">
        <f>入力シート№1!I11</f>
        <v>3/期</v>
      </c>
      <c r="O13" s="98" t="str">
        <f>入力シート№1!J11</f>
        <v>4/期</v>
      </c>
      <c r="P13" s="95" t="str">
        <f>入力シート№1!K11</f>
        <v>5/期</v>
      </c>
      <c r="Q13" s="7"/>
    </row>
    <row r="14" spans="1:17" ht="21.95" customHeight="1" thickBot="1">
      <c r="A14" s="99"/>
      <c r="B14" s="100"/>
      <c r="C14" s="100"/>
      <c r="D14" s="100"/>
      <c r="E14" s="100"/>
      <c r="F14" s="100"/>
      <c r="G14" s="101"/>
      <c r="H14" s="267"/>
      <c r="I14" s="102" t="s">
        <v>4</v>
      </c>
      <c r="J14" s="102" t="s">
        <v>4</v>
      </c>
      <c r="K14" s="103" t="s">
        <v>4</v>
      </c>
      <c r="L14" s="104" t="s">
        <v>136</v>
      </c>
      <c r="M14" s="105" t="s">
        <v>294</v>
      </c>
      <c r="N14" s="102" t="s">
        <v>295</v>
      </c>
      <c r="O14" s="105" t="s">
        <v>296</v>
      </c>
      <c r="P14" s="102" t="s">
        <v>297</v>
      </c>
      <c r="Q14" s="8"/>
    </row>
    <row r="15" spans="1:17" ht="21.95" customHeight="1" thickTop="1">
      <c r="A15" s="993" t="s">
        <v>228</v>
      </c>
      <c r="B15" s="994"/>
      <c r="C15" s="990"/>
      <c r="D15" s="970" t="s">
        <v>170</v>
      </c>
      <c r="E15" s="971"/>
      <c r="F15" s="971"/>
      <c r="G15" s="971"/>
      <c r="H15" s="972"/>
      <c r="I15" s="113">
        <f>入力シート№4!E12</f>
        <v>0</v>
      </c>
      <c r="J15" s="113">
        <f>入力シート№4!F12</f>
        <v>0</v>
      </c>
      <c r="K15" s="114">
        <f>入力シート№4!G12</f>
        <v>0</v>
      </c>
      <c r="L15" s="115">
        <f>入力シート№4!H12</f>
        <v>0</v>
      </c>
      <c r="M15" s="268">
        <f>入力シート№4!I12</f>
        <v>0</v>
      </c>
      <c r="N15" s="113">
        <f>入力シート№4!J12</f>
        <v>0</v>
      </c>
      <c r="O15" s="116">
        <f>入力シート№4!K12</f>
        <v>0</v>
      </c>
      <c r="P15" s="113">
        <f>入力シート№4!L12</f>
        <v>0</v>
      </c>
      <c r="Q15" s="10"/>
    </row>
    <row r="16" spans="1:17" ht="21.95" customHeight="1">
      <c r="A16" s="995"/>
      <c r="B16" s="994"/>
      <c r="C16" s="991"/>
      <c r="D16" s="952" t="s">
        <v>190</v>
      </c>
      <c r="E16" s="953"/>
      <c r="F16" s="953"/>
      <c r="G16" s="953"/>
      <c r="H16" s="954"/>
      <c r="I16" s="125">
        <f>入力シート№4!E14</f>
        <v>0</v>
      </c>
      <c r="J16" s="125">
        <f>入力シート№4!F14</f>
        <v>0</v>
      </c>
      <c r="K16" s="126">
        <f>入力シート№4!G14</f>
        <v>0</v>
      </c>
      <c r="L16" s="127">
        <f>入力シート№4!H14</f>
        <v>0</v>
      </c>
      <c r="M16" s="269">
        <f>入力シート№4!I14</f>
        <v>0</v>
      </c>
      <c r="N16" s="125">
        <f>入力シート№4!J14</f>
        <v>0</v>
      </c>
      <c r="O16" s="128">
        <f>入力シート№4!K14</f>
        <v>0</v>
      </c>
      <c r="P16" s="125">
        <f>入力シート№4!L14</f>
        <v>0</v>
      </c>
      <c r="Q16" s="9"/>
    </row>
    <row r="17" spans="1:17" ht="21.95" customHeight="1">
      <c r="A17" s="995"/>
      <c r="B17" s="994"/>
      <c r="C17" s="991"/>
      <c r="D17" s="952" t="s">
        <v>172</v>
      </c>
      <c r="E17" s="953"/>
      <c r="F17" s="953"/>
      <c r="G17" s="953"/>
      <c r="H17" s="954"/>
      <c r="I17" s="125">
        <f>入力シート№4!E15</f>
        <v>0</v>
      </c>
      <c r="J17" s="125">
        <f>入力シート№4!F15</f>
        <v>0</v>
      </c>
      <c r="K17" s="126">
        <f>入力シート№4!G15</f>
        <v>0</v>
      </c>
      <c r="L17" s="127">
        <f>入力シート№4!H15</f>
        <v>0</v>
      </c>
      <c r="M17" s="269">
        <f>入力シート№4!I15</f>
        <v>0</v>
      </c>
      <c r="N17" s="125">
        <f>入力シート№4!J15</f>
        <v>0</v>
      </c>
      <c r="O17" s="128">
        <f>入力シート№4!K15</f>
        <v>0</v>
      </c>
      <c r="P17" s="125">
        <f>入力シート№4!L15</f>
        <v>0</v>
      </c>
      <c r="Q17" s="11"/>
    </row>
    <row r="18" spans="1:17" ht="21.95" customHeight="1">
      <c r="A18" s="995"/>
      <c r="B18" s="994"/>
      <c r="C18" s="992"/>
      <c r="D18" s="977" t="s">
        <v>173</v>
      </c>
      <c r="E18" s="978"/>
      <c r="F18" s="978"/>
      <c r="G18" s="978"/>
      <c r="H18" s="981"/>
      <c r="I18" s="117">
        <f>I19-SUM(I15:I17)</f>
        <v>0</v>
      </c>
      <c r="J18" s="117">
        <f>J19-SUM(J15:J17)</f>
        <v>0</v>
      </c>
      <c r="K18" s="118">
        <f>K19-SUM(K15:K17)</f>
        <v>0</v>
      </c>
      <c r="L18" s="119">
        <f t="shared" ref="L18:P18" si="0">L19-SUM(L15:L17)</f>
        <v>0</v>
      </c>
      <c r="M18" s="270">
        <f t="shared" si="0"/>
        <v>0</v>
      </c>
      <c r="N18" s="117">
        <f t="shared" si="0"/>
        <v>0</v>
      </c>
      <c r="O18" s="120">
        <f t="shared" si="0"/>
        <v>0</v>
      </c>
      <c r="P18" s="117">
        <f t="shared" si="0"/>
        <v>0</v>
      </c>
      <c r="Q18" s="10"/>
    </row>
    <row r="19" spans="1:17" ht="21.95" customHeight="1">
      <c r="A19" s="995"/>
      <c r="B19" s="994"/>
      <c r="C19" s="958" t="s">
        <v>171</v>
      </c>
      <c r="D19" s="988"/>
      <c r="E19" s="988"/>
      <c r="F19" s="988"/>
      <c r="G19" s="988"/>
      <c r="H19" s="989"/>
      <c r="I19" s="121">
        <f>入力シート№4!E21</f>
        <v>0</v>
      </c>
      <c r="J19" s="121">
        <f>入力シート№4!F21</f>
        <v>0</v>
      </c>
      <c r="K19" s="122">
        <f>入力シート№4!G21</f>
        <v>0</v>
      </c>
      <c r="L19" s="123">
        <f>入力シート№4!H21</f>
        <v>0</v>
      </c>
      <c r="M19" s="271">
        <f>入力シート№4!I21</f>
        <v>0</v>
      </c>
      <c r="N19" s="121">
        <f>入力シート№4!J21</f>
        <v>0</v>
      </c>
      <c r="O19" s="124">
        <f>入力シート№4!K21</f>
        <v>0</v>
      </c>
      <c r="P19" s="121">
        <f>入力シート№4!L21</f>
        <v>0</v>
      </c>
      <c r="Q19" s="9"/>
    </row>
    <row r="20" spans="1:17" ht="21.95" customHeight="1">
      <c r="A20" s="995"/>
      <c r="B20" s="994"/>
      <c r="C20" s="1004"/>
      <c r="D20" s="970" t="s">
        <v>175</v>
      </c>
      <c r="E20" s="971"/>
      <c r="F20" s="971"/>
      <c r="G20" s="985"/>
      <c r="H20" s="986"/>
      <c r="I20" s="113">
        <f>入力シート№4!E22</f>
        <v>0</v>
      </c>
      <c r="J20" s="113">
        <f>入力シート№4!F22</f>
        <v>0</v>
      </c>
      <c r="K20" s="114">
        <f>入力シート№4!G22</f>
        <v>0</v>
      </c>
      <c r="L20" s="115">
        <f>入力シート№4!H22</f>
        <v>0</v>
      </c>
      <c r="M20" s="268">
        <f>入力シート№4!I22</f>
        <v>0</v>
      </c>
      <c r="N20" s="113">
        <f>入力シート№4!J22</f>
        <v>0</v>
      </c>
      <c r="O20" s="116">
        <f>入力シート№4!K22</f>
        <v>0</v>
      </c>
      <c r="P20" s="113">
        <f>入力シート№4!L22</f>
        <v>0</v>
      </c>
      <c r="Q20" s="11"/>
    </row>
    <row r="21" spans="1:17" ht="21.95" customHeight="1">
      <c r="A21" s="995"/>
      <c r="B21" s="994"/>
      <c r="C21" s="991"/>
      <c r="D21" s="952" t="s">
        <v>176</v>
      </c>
      <c r="E21" s="953"/>
      <c r="F21" s="953"/>
      <c r="G21" s="983"/>
      <c r="H21" s="984"/>
      <c r="I21" s="272">
        <f>入力シート№4!E23</f>
        <v>0</v>
      </c>
      <c r="J21" s="272">
        <f>入力シート№4!F23</f>
        <v>0</v>
      </c>
      <c r="K21" s="273">
        <f>入力シート№4!G23</f>
        <v>0</v>
      </c>
      <c r="L21" s="274">
        <f>入力シート№4!H23</f>
        <v>0</v>
      </c>
      <c r="M21" s="275">
        <f>入力シート№4!I23</f>
        <v>0</v>
      </c>
      <c r="N21" s="272">
        <f>入力シート№4!J23</f>
        <v>0</v>
      </c>
      <c r="O21" s="276">
        <f>入力シート№4!K23</f>
        <v>0</v>
      </c>
      <c r="P21" s="272">
        <f>入力シート№4!L23</f>
        <v>0</v>
      </c>
      <c r="Q21" s="10"/>
    </row>
    <row r="22" spans="1:17" ht="21.95" customHeight="1">
      <c r="A22" s="995"/>
      <c r="B22" s="994"/>
      <c r="C22" s="991"/>
      <c r="D22" s="952" t="s">
        <v>177</v>
      </c>
      <c r="E22" s="953"/>
      <c r="F22" s="953"/>
      <c r="G22" s="983"/>
      <c r="H22" s="984"/>
      <c r="I22" s="272">
        <f>入力シート№4!E24</f>
        <v>0</v>
      </c>
      <c r="J22" s="272">
        <f>入力シート№4!F24</f>
        <v>0</v>
      </c>
      <c r="K22" s="273">
        <f>入力シート№4!G24</f>
        <v>0</v>
      </c>
      <c r="L22" s="274">
        <f>入力シート№4!H24</f>
        <v>0</v>
      </c>
      <c r="M22" s="275">
        <f>入力シート№4!I24</f>
        <v>0</v>
      </c>
      <c r="N22" s="272">
        <f>入力シート№4!J24</f>
        <v>0</v>
      </c>
      <c r="O22" s="276">
        <f>入力シート№4!K24</f>
        <v>0</v>
      </c>
      <c r="P22" s="272">
        <f>入力シート№4!L24</f>
        <v>0</v>
      </c>
      <c r="Q22" s="10"/>
    </row>
    <row r="23" spans="1:17" ht="21.95" customHeight="1">
      <c r="A23" s="995"/>
      <c r="B23" s="994"/>
      <c r="C23" s="992"/>
      <c r="D23" s="977" t="s">
        <v>178</v>
      </c>
      <c r="E23" s="978"/>
      <c r="F23" s="978"/>
      <c r="G23" s="978"/>
      <c r="H23" s="981"/>
      <c r="I23" s="277">
        <f>I24-SUM(I20:I22)</f>
        <v>0</v>
      </c>
      <c r="J23" s="277">
        <f>J24-SUM(J20:J22)</f>
        <v>0</v>
      </c>
      <c r="K23" s="278">
        <f>K24-SUM(K20:K22)</f>
        <v>0</v>
      </c>
      <c r="L23" s="279">
        <f>L24-SUM(L20:L22)</f>
        <v>0</v>
      </c>
      <c r="M23" s="280">
        <f>M24-SUM(M20:M22)</f>
        <v>0</v>
      </c>
      <c r="N23" s="277">
        <f t="shared" ref="N23:P23" si="1">N24-SUM(N20:N22)</f>
        <v>0</v>
      </c>
      <c r="O23" s="281">
        <f t="shared" si="1"/>
        <v>0</v>
      </c>
      <c r="P23" s="277">
        <f t="shared" si="1"/>
        <v>0</v>
      </c>
      <c r="Q23" s="10"/>
    </row>
    <row r="24" spans="1:17" ht="21.95" customHeight="1">
      <c r="A24" s="995"/>
      <c r="B24" s="994"/>
      <c r="C24" s="958" t="s">
        <v>174</v>
      </c>
      <c r="D24" s="959"/>
      <c r="E24" s="959"/>
      <c r="F24" s="959"/>
      <c r="G24" s="959"/>
      <c r="H24" s="960"/>
      <c r="I24" s="109">
        <f>入力シート№4!E28</f>
        <v>0</v>
      </c>
      <c r="J24" s="109">
        <f>入力シート№4!F28</f>
        <v>0</v>
      </c>
      <c r="K24" s="110">
        <f>入力シート№4!G28</f>
        <v>0</v>
      </c>
      <c r="L24" s="111">
        <f>入力シート№4!H28</f>
        <v>0</v>
      </c>
      <c r="M24" s="282">
        <f>入力シート№4!I28</f>
        <v>0</v>
      </c>
      <c r="N24" s="109">
        <f>入力シート№4!J28</f>
        <v>0</v>
      </c>
      <c r="O24" s="112">
        <f>入力シート№4!K28</f>
        <v>0</v>
      </c>
      <c r="P24" s="109">
        <f>入力シート№4!L28</f>
        <v>0</v>
      </c>
      <c r="Q24" s="9"/>
    </row>
    <row r="25" spans="1:17" ht="21.95" customHeight="1">
      <c r="A25" s="995"/>
      <c r="B25" s="994"/>
      <c r="C25" s="955" t="s">
        <v>179</v>
      </c>
      <c r="D25" s="956"/>
      <c r="E25" s="956"/>
      <c r="F25" s="956"/>
      <c r="G25" s="956"/>
      <c r="H25" s="957"/>
      <c r="I25" s="283">
        <f>入力シート№4!E29</f>
        <v>0</v>
      </c>
      <c r="J25" s="283">
        <f>入力シート№4!F29</f>
        <v>0</v>
      </c>
      <c r="K25" s="284">
        <f>入力シート№4!G29</f>
        <v>0</v>
      </c>
      <c r="L25" s="285">
        <f>入力シート№4!H29</f>
        <v>0</v>
      </c>
      <c r="M25" s="286">
        <f>入力シート№4!I29</f>
        <v>0</v>
      </c>
      <c r="N25" s="283">
        <f>入力シート№4!J29</f>
        <v>0</v>
      </c>
      <c r="O25" s="287">
        <f>入力シート№4!K29</f>
        <v>0</v>
      </c>
      <c r="P25" s="283">
        <f>入力シート№4!L29</f>
        <v>0</v>
      </c>
      <c r="Q25" s="9"/>
    </row>
    <row r="26" spans="1:17" ht="21.95" customHeight="1">
      <c r="A26" s="995"/>
      <c r="B26" s="994"/>
      <c r="C26" s="958" t="s">
        <v>180</v>
      </c>
      <c r="D26" s="964"/>
      <c r="E26" s="964"/>
      <c r="F26" s="964"/>
      <c r="G26" s="964"/>
      <c r="H26" s="965"/>
      <c r="I26" s="288">
        <f>入力シート№4!E30</f>
        <v>0</v>
      </c>
      <c r="J26" s="288">
        <f>入力シート№4!F30</f>
        <v>0</v>
      </c>
      <c r="K26" s="289">
        <f>入力シート№4!G30</f>
        <v>0</v>
      </c>
      <c r="L26" s="290">
        <f>入力シート№4!H30</f>
        <v>0</v>
      </c>
      <c r="M26" s="291">
        <f>入力シート№4!I30</f>
        <v>0</v>
      </c>
      <c r="N26" s="288">
        <f>入力シート№4!J30</f>
        <v>0</v>
      </c>
      <c r="O26" s="292">
        <f>入力シート№4!K30</f>
        <v>0</v>
      </c>
      <c r="P26" s="288">
        <f>入力シート№4!L30</f>
        <v>0</v>
      </c>
      <c r="Q26" s="11"/>
    </row>
    <row r="27" spans="1:17" ht="21.95" customHeight="1">
      <c r="A27" s="995"/>
      <c r="B27" s="994"/>
      <c r="C27" s="962"/>
      <c r="D27" s="970" t="s">
        <v>191</v>
      </c>
      <c r="E27" s="971"/>
      <c r="F27" s="971"/>
      <c r="G27" s="985"/>
      <c r="H27" s="986"/>
      <c r="I27" s="113">
        <f>入力シート№4!E31</f>
        <v>0</v>
      </c>
      <c r="J27" s="113">
        <f>入力シート№4!F31</f>
        <v>0</v>
      </c>
      <c r="K27" s="114">
        <f>入力シート№4!G31</f>
        <v>0</v>
      </c>
      <c r="L27" s="115">
        <f>入力シート№4!H31</f>
        <v>0</v>
      </c>
      <c r="M27" s="268">
        <f>入力シート№4!I31</f>
        <v>0</v>
      </c>
      <c r="N27" s="113">
        <f>入力シート№4!J31</f>
        <v>0</v>
      </c>
      <c r="O27" s="116">
        <f>入力シート№4!K31</f>
        <v>0</v>
      </c>
      <c r="P27" s="113">
        <f>入力シート№4!L31</f>
        <v>0</v>
      </c>
      <c r="Q27" s="10"/>
    </row>
    <row r="28" spans="1:17" ht="21.95" customHeight="1">
      <c r="A28" s="995"/>
      <c r="B28" s="994"/>
      <c r="C28" s="963"/>
      <c r="D28" s="952" t="s">
        <v>182</v>
      </c>
      <c r="E28" s="953"/>
      <c r="F28" s="953"/>
      <c r="G28" s="983"/>
      <c r="H28" s="984"/>
      <c r="I28" s="125">
        <f>入力シート№4!E32</f>
        <v>0</v>
      </c>
      <c r="J28" s="125">
        <f>入力シート№4!F32</f>
        <v>0</v>
      </c>
      <c r="K28" s="126">
        <f>入力シート№4!G32</f>
        <v>0</v>
      </c>
      <c r="L28" s="127">
        <f>入力シート№4!H32</f>
        <v>0</v>
      </c>
      <c r="M28" s="269">
        <f>入力シート№4!I32</f>
        <v>0</v>
      </c>
      <c r="N28" s="125">
        <f>入力シート№4!J32</f>
        <v>0</v>
      </c>
      <c r="O28" s="128">
        <f>入力シート№4!K32</f>
        <v>0</v>
      </c>
      <c r="P28" s="125">
        <f>入力シート№4!L32</f>
        <v>0</v>
      </c>
      <c r="Q28" s="10"/>
    </row>
    <row r="29" spans="1:17" ht="21.95" customHeight="1">
      <c r="A29" s="995"/>
      <c r="B29" s="994"/>
      <c r="C29" s="963"/>
      <c r="D29" s="966" t="s">
        <v>183</v>
      </c>
      <c r="E29" s="967"/>
      <c r="F29" s="967"/>
      <c r="G29" s="968"/>
      <c r="H29" s="969"/>
      <c r="I29" s="293">
        <f>I30-SUM(I27:I28)</f>
        <v>0</v>
      </c>
      <c r="J29" s="293">
        <f>J30-SUM(J27:J28)</f>
        <v>0</v>
      </c>
      <c r="K29" s="294">
        <f>K30-SUM(K27:K28)</f>
        <v>0</v>
      </c>
      <c r="L29" s="295">
        <f>L30-SUM(L27:L28)</f>
        <v>0</v>
      </c>
      <c r="M29" s="296">
        <f>M30-SUM(M27:M28)</f>
        <v>0</v>
      </c>
      <c r="N29" s="293">
        <f t="shared" ref="N29:P29" si="2">N30-SUM(N27:N28)</f>
        <v>0</v>
      </c>
      <c r="O29" s="297">
        <f t="shared" si="2"/>
        <v>0</v>
      </c>
      <c r="P29" s="293">
        <f t="shared" si="2"/>
        <v>0</v>
      </c>
      <c r="Q29" s="10"/>
    </row>
    <row r="30" spans="1:17" ht="21.95" customHeight="1">
      <c r="A30" s="995"/>
      <c r="B30" s="994"/>
      <c r="C30" s="958" t="s">
        <v>181</v>
      </c>
      <c r="D30" s="959"/>
      <c r="E30" s="959"/>
      <c r="F30" s="959"/>
      <c r="G30" s="959"/>
      <c r="H30" s="960"/>
      <c r="I30" s="109">
        <f>入力シート№4!E38</f>
        <v>0</v>
      </c>
      <c r="J30" s="109">
        <f>入力シート№4!F38</f>
        <v>0</v>
      </c>
      <c r="K30" s="110">
        <f>入力シート№4!G38</f>
        <v>0</v>
      </c>
      <c r="L30" s="111">
        <f>入力シート№4!H38</f>
        <v>0</v>
      </c>
      <c r="M30" s="282">
        <f>入力シート№4!I38</f>
        <v>0</v>
      </c>
      <c r="N30" s="109">
        <f>入力シート№4!J38</f>
        <v>0</v>
      </c>
      <c r="O30" s="112">
        <f>入力シート№4!K38</f>
        <v>0</v>
      </c>
      <c r="P30" s="109">
        <f>入力シート№4!L38</f>
        <v>0</v>
      </c>
      <c r="Q30" s="10"/>
    </row>
    <row r="31" spans="1:17" ht="21.95" customHeight="1">
      <c r="A31" s="995"/>
      <c r="B31" s="994"/>
      <c r="C31" s="962"/>
      <c r="D31" s="970" t="s">
        <v>185</v>
      </c>
      <c r="E31" s="971"/>
      <c r="F31" s="971"/>
      <c r="G31" s="971"/>
      <c r="H31" s="972"/>
      <c r="I31" s="113">
        <f>入力シート№4!E39</f>
        <v>0</v>
      </c>
      <c r="J31" s="113">
        <f>入力シート№4!F39</f>
        <v>0</v>
      </c>
      <c r="K31" s="114">
        <f>入力シート№4!G39</f>
        <v>0</v>
      </c>
      <c r="L31" s="115">
        <f>入力シート№4!H39</f>
        <v>0</v>
      </c>
      <c r="M31" s="268">
        <f>入力シート№4!I39</f>
        <v>0</v>
      </c>
      <c r="N31" s="113">
        <f>入力シート№4!J39</f>
        <v>0</v>
      </c>
      <c r="O31" s="116">
        <f>入力シート№4!K39</f>
        <v>0</v>
      </c>
      <c r="P31" s="113">
        <f>入力シート№4!L39</f>
        <v>0</v>
      </c>
      <c r="Q31" s="10"/>
    </row>
    <row r="32" spans="1:17" ht="21.95" customHeight="1">
      <c r="A32" s="995"/>
      <c r="B32" s="994"/>
      <c r="C32" s="963"/>
      <c r="D32" s="977" t="s">
        <v>186</v>
      </c>
      <c r="E32" s="978"/>
      <c r="F32" s="978"/>
      <c r="G32" s="979"/>
      <c r="H32" s="980"/>
      <c r="I32" s="117">
        <f>入力シート№4!E40+入力シート№4!E41+入力シート№4!E42</f>
        <v>0</v>
      </c>
      <c r="J32" s="117">
        <f>入力シート№4!F40+入力シート№4!F41+入力シート№4!F42</f>
        <v>0</v>
      </c>
      <c r="K32" s="118">
        <f>入力シート№4!G40+入力シート№4!G41+入力シート№4!G42</f>
        <v>0</v>
      </c>
      <c r="L32" s="119">
        <f>入力シート№4!H40+入力シート№4!H41+入力シート№4!H42</f>
        <v>0</v>
      </c>
      <c r="M32" s="270">
        <f>入力シート№4!I40+入力シート№4!I41+入力シート№4!I42</f>
        <v>0</v>
      </c>
      <c r="N32" s="117">
        <f>入力シート№4!J40+入力シート№4!J41+入力シート№4!J42</f>
        <v>0</v>
      </c>
      <c r="O32" s="120">
        <f>入力シート№4!K40+入力シート№4!K41+入力シート№4!K42</f>
        <v>0</v>
      </c>
      <c r="P32" s="117">
        <f>入力シート№4!L40+入力シート№4!L41+入力シート№4!L42</f>
        <v>0</v>
      </c>
      <c r="Q32" s="9"/>
    </row>
    <row r="33" spans="1:17" ht="21.95" customHeight="1">
      <c r="A33" s="995"/>
      <c r="B33" s="994"/>
      <c r="C33" s="958" t="s">
        <v>184</v>
      </c>
      <c r="D33" s="959"/>
      <c r="E33" s="959"/>
      <c r="F33" s="959"/>
      <c r="G33" s="959"/>
      <c r="H33" s="960"/>
      <c r="I33" s="109">
        <f>入力シート№4!E43</f>
        <v>0</v>
      </c>
      <c r="J33" s="109">
        <f>入力シート№4!F43</f>
        <v>0</v>
      </c>
      <c r="K33" s="110">
        <f>入力シート№4!G43</f>
        <v>0</v>
      </c>
      <c r="L33" s="111">
        <f>入力シート№4!H43</f>
        <v>0</v>
      </c>
      <c r="M33" s="282">
        <f>入力シート№4!I43</f>
        <v>0</v>
      </c>
      <c r="N33" s="109">
        <f>入力シート№4!J43</f>
        <v>0</v>
      </c>
      <c r="O33" s="112">
        <f>入力シート№4!K43</f>
        <v>0</v>
      </c>
      <c r="P33" s="109">
        <f>入力シート№4!L43</f>
        <v>0</v>
      </c>
      <c r="Q33" s="10"/>
    </row>
    <row r="34" spans="1:17" ht="21.95" customHeight="1">
      <c r="A34" s="995"/>
      <c r="B34" s="994"/>
      <c r="C34" s="955" t="s">
        <v>187</v>
      </c>
      <c r="D34" s="956"/>
      <c r="E34" s="956"/>
      <c r="F34" s="956"/>
      <c r="G34" s="956"/>
      <c r="H34" s="957"/>
      <c r="I34" s="283">
        <f>入力シート№4!E52</f>
        <v>0</v>
      </c>
      <c r="J34" s="283">
        <f>入力シート№4!F52</f>
        <v>0</v>
      </c>
      <c r="K34" s="284">
        <f>入力シート№4!G52</f>
        <v>0</v>
      </c>
      <c r="L34" s="285">
        <f>入力シート№4!H52</f>
        <v>0</v>
      </c>
      <c r="M34" s="286">
        <f>入力シート№4!I52</f>
        <v>0</v>
      </c>
      <c r="N34" s="283">
        <f>入力シート№4!J52</f>
        <v>0</v>
      </c>
      <c r="O34" s="287">
        <f>入力シート№4!K52</f>
        <v>0</v>
      </c>
      <c r="P34" s="283">
        <f>入力シート№4!L52</f>
        <v>0</v>
      </c>
      <c r="Q34" s="9"/>
    </row>
    <row r="35" spans="1:17" ht="21.95" customHeight="1">
      <c r="A35" s="996"/>
      <c r="B35" s="997"/>
      <c r="C35" s="973" t="s">
        <v>188</v>
      </c>
      <c r="D35" s="974"/>
      <c r="E35" s="974"/>
      <c r="F35" s="974"/>
      <c r="G35" s="974"/>
      <c r="H35" s="975"/>
      <c r="I35" s="283">
        <f>入力シート№4!E53</f>
        <v>0</v>
      </c>
      <c r="J35" s="283">
        <f>入力シート№4!F53</f>
        <v>0</v>
      </c>
      <c r="K35" s="284">
        <f>入力シート№4!G53</f>
        <v>0</v>
      </c>
      <c r="L35" s="285">
        <f>入力シート№4!H53</f>
        <v>0</v>
      </c>
      <c r="M35" s="286">
        <f>入力シート№4!I53</f>
        <v>0</v>
      </c>
      <c r="N35" s="283">
        <f>入力シート№4!J53</f>
        <v>0</v>
      </c>
      <c r="O35" s="287">
        <f>入力シート№4!K53</f>
        <v>0</v>
      </c>
      <c r="P35" s="283">
        <f>入力シート№4!L53</f>
        <v>0</v>
      </c>
      <c r="Q35" s="13"/>
    </row>
    <row r="36" spans="1:17" ht="9.9499999999999993" customHeight="1">
      <c r="A36" s="298"/>
      <c r="B36" s="298"/>
      <c r="C36" s="299"/>
      <c r="D36" s="299"/>
      <c r="E36" s="299"/>
      <c r="F36" s="299"/>
      <c r="G36" s="300"/>
      <c r="H36" s="300"/>
      <c r="I36" s="301"/>
      <c r="J36" s="301"/>
      <c r="K36" s="301"/>
      <c r="L36" s="301"/>
      <c r="M36" s="301"/>
      <c r="N36" s="301"/>
      <c r="O36" s="301"/>
      <c r="P36" s="301"/>
      <c r="Q36" s="14"/>
    </row>
    <row r="37" spans="1:17" ht="9.9499999999999993" customHeight="1">
      <c r="A37" s="298"/>
      <c r="B37" s="298"/>
      <c r="C37" s="299"/>
      <c r="D37" s="299"/>
      <c r="E37" s="299"/>
      <c r="F37" s="299"/>
      <c r="G37" s="300"/>
      <c r="H37" s="300"/>
      <c r="I37" s="301"/>
      <c r="J37" s="301"/>
      <c r="K37" s="301"/>
      <c r="L37" s="301"/>
      <c r="M37" s="301"/>
      <c r="N37" s="301"/>
      <c r="O37" s="301"/>
      <c r="P37" s="301"/>
      <c r="Q37" s="14"/>
    </row>
    <row r="38" spans="1:17" ht="9.9499999999999993" customHeight="1">
      <c r="A38" s="298"/>
      <c r="B38" s="298"/>
      <c r="C38" s="299"/>
      <c r="D38" s="299"/>
      <c r="E38" s="299"/>
      <c r="F38" s="299"/>
      <c r="G38" s="300"/>
      <c r="H38" s="300"/>
      <c r="I38" s="301"/>
      <c r="J38" s="301"/>
      <c r="K38" s="301"/>
      <c r="L38" s="301"/>
      <c r="M38" s="301"/>
      <c r="N38" s="301"/>
      <c r="O38" s="301"/>
      <c r="P38" s="301"/>
      <c r="Q38" s="14"/>
    </row>
    <row r="39" spans="1:17" ht="15" customHeight="1">
      <c r="A39" s="1005" t="s">
        <v>304</v>
      </c>
      <c r="B39" s="1006"/>
      <c r="C39" s="1006"/>
      <c r="D39" s="1006"/>
      <c r="E39" s="1006"/>
      <c r="F39" s="1006"/>
      <c r="G39" s="1006"/>
      <c r="H39" s="1006"/>
      <c r="I39" s="302"/>
      <c r="J39" s="301"/>
      <c r="K39" s="301"/>
      <c r="L39" s="301"/>
      <c r="M39" s="301"/>
      <c r="N39" s="301"/>
      <c r="O39" s="301"/>
      <c r="P39" s="301"/>
      <c r="Q39" s="14"/>
    </row>
    <row r="40" spans="1:17" ht="21.95" customHeight="1">
      <c r="A40" s="1007" t="s">
        <v>245</v>
      </c>
      <c r="B40" s="1008"/>
      <c r="C40" s="962"/>
      <c r="D40" s="970" t="s">
        <v>232</v>
      </c>
      <c r="E40" s="971"/>
      <c r="F40" s="971"/>
      <c r="G40" s="971"/>
      <c r="H40" s="972"/>
      <c r="I40" s="303">
        <v>0</v>
      </c>
      <c r="J40" s="303">
        <f>入力シート№2!E34</f>
        <v>0</v>
      </c>
      <c r="K40" s="304">
        <f>入力シート№2!F34</f>
        <v>0</v>
      </c>
      <c r="L40" s="305">
        <f>入力シート№2!G34</f>
        <v>0</v>
      </c>
      <c r="M40" s="303">
        <f>入力シート№2!H34</f>
        <v>0</v>
      </c>
      <c r="N40" s="306">
        <f>入力シート№2!I34</f>
        <v>0</v>
      </c>
      <c r="O40" s="306">
        <f>入力シート№2!J34</f>
        <v>0</v>
      </c>
      <c r="P40" s="303">
        <f>入力シート№2!K34</f>
        <v>0</v>
      </c>
      <c r="Q40" s="16"/>
    </row>
    <row r="41" spans="1:17" ht="21.95" customHeight="1">
      <c r="A41" s="993"/>
      <c r="B41" s="1009"/>
      <c r="C41" s="963"/>
      <c r="D41" s="952" t="s">
        <v>189</v>
      </c>
      <c r="E41" s="953"/>
      <c r="F41" s="953"/>
      <c r="G41" s="953"/>
      <c r="H41" s="954"/>
      <c r="I41" s="307">
        <v>0</v>
      </c>
      <c r="J41" s="307">
        <f>入力シート№1!E27+入力シート№1!E49</f>
        <v>0</v>
      </c>
      <c r="K41" s="308">
        <f>入力シート№1!F27+入力シート№1!F49</f>
        <v>0</v>
      </c>
      <c r="L41" s="309">
        <f>入力シート№1!G27+入力シート№1!G49</f>
        <v>0</v>
      </c>
      <c r="M41" s="307">
        <f>入力シート№1!H27+入力シート№1!H49</f>
        <v>0</v>
      </c>
      <c r="N41" s="310">
        <f>入力シート№1!I27+入力シート№1!I49</f>
        <v>0</v>
      </c>
      <c r="O41" s="310">
        <f>入力シート№1!J27+入力シート№1!J49</f>
        <v>0</v>
      </c>
      <c r="P41" s="307">
        <f>入力シート№1!K27+入力シート№1!K49</f>
        <v>0</v>
      </c>
      <c r="Q41" s="16"/>
    </row>
    <row r="42" spans="1:17" ht="21.95" customHeight="1">
      <c r="A42" s="993"/>
      <c r="B42" s="1009"/>
      <c r="C42" s="963"/>
      <c r="D42" s="952" t="s">
        <v>211</v>
      </c>
      <c r="E42" s="953"/>
      <c r="F42" s="953"/>
      <c r="G42" s="953"/>
      <c r="H42" s="954"/>
      <c r="I42" s="307">
        <v>0</v>
      </c>
      <c r="J42" s="307">
        <f>(入力シート№4!E16-入力シート№4!F16)+(入力シート№4!F33-入力シート№4!E33)+(入力シート№4!F41-入力シート№4!E41)</f>
        <v>0</v>
      </c>
      <c r="K42" s="308">
        <f>(入力シート№4!F16-入力シート№4!G16)+(入力シート№4!G33-入力シート№4!F33)+(入力シート№4!G41-入力シート№4!F41)</f>
        <v>0</v>
      </c>
      <c r="L42" s="309">
        <f>(入力シート№4!G16-入力シート№4!H16)+(入力シート№4!H33-入力シート№4!G33)+(入力シート№4!H41-入力シート№4!G41)</f>
        <v>0</v>
      </c>
      <c r="M42" s="307">
        <f>(入力シート№4!H16-入力シート№4!I16)+(入力シート№4!I33-入力シート№4!H33)+(入力シート№4!I41-入力シート№4!H41)</f>
        <v>0</v>
      </c>
      <c r="N42" s="310">
        <f>(入力シート№4!I16-入力シート№4!J16)+(入力シート№4!J33-入力シート№4!I33)+(入力シート№4!J41-入力シート№4!I41)</f>
        <v>0</v>
      </c>
      <c r="O42" s="310">
        <f>(入力シート№4!J16-入力シート№4!K16)+(入力シート№4!K33-入力シート№4!J33)+(入力シート№4!K41-入力シート№4!J41)</f>
        <v>0</v>
      </c>
      <c r="P42" s="307">
        <f>(入力シート№4!K16-入力シート№4!L16)+(入力シート№4!L33-入力シート№4!K33)+(入力シート№4!L41-入力シート№4!K41)</f>
        <v>0</v>
      </c>
      <c r="Q42" s="16"/>
    </row>
    <row r="43" spans="1:17" ht="21.95" customHeight="1">
      <c r="A43" s="993"/>
      <c r="B43" s="1009"/>
      <c r="C43" s="963"/>
      <c r="D43" s="952" t="s">
        <v>230</v>
      </c>
      <c r="E43" s="953"/>
      <c r="F43" s="953"/>
      <c r="G43" s="953"/>
      <c r="H43" s="954"/>
      <c r="I43" s="307">
        <v>0</v>
      </c>
      <c r="J43" s="307">
        <f>(入力シート№2!E26-入力シート№2!E30)*-1</f>
        <v>0</v>
      </c>
      <c r="K43" s="308">
        <f>(入力シート№2!F26-入力シート№2!F30)*-1</f>
        <v>0</v>
      </c>
      <c r="L43" s="309">
        <f>(入力シート№2!G26-入力シート№2!G30)*-1</f>
        <v>0</v>
      </c>
      <c r="M43" s="307">
        <f>(入力シート№2!H26-入力シート№2!H30)*-1</f>
        <v>0</v>
      </c>
      <c r="N43" s="310">
        <f>(入力シート№2!I26-入力シート№2!I30)*-1</f>
        <v>0</v>
      </c>
      <c r="O43" s="310">
        <f>(入力シート№2!J26-入力シート№2!J30)*-1</f>
        <v>0</v>
      </c>
      <c r="P43" s="307">
        <f>(入力シート№2!K26-入力シート№2!K30)*-1</f>
        <v>0</v>
      </c>
      <c r="Q43" s="16"/>
    </row>
    <row r="44" spans="1:17" ht="21.95" customHeight="1">
      <c r="A44" s="993"/>
      <c r="B44" s="1009"/>
      <c r="C44" s="963"/>
      <c r="D44" s="952" t="s">
        <v>250</v>
      </c>
      <c r="E44" s="953"/>
      <c r="F44" s="953"/>
      <c r="G44" s="953"/>
      <c r="H44" s="954"/>
      <c r="I44" s="307">
        <v>0</v>
      </c>
      <c r="J44" s="307">
        <f>(入力シート№2!E27-入力シート№2!E31)*-1</f>
        <v>0</v>
      </c>
      <c r="K44" s="308">
        <f>(入力シート№2!F27-入力シート№2!F31)*-1</f>
        <v>0</v>
      </c>
      <c r="L44" s="309">
        <f>(入力シート№2!G27-入力シート№2!G31)*-1</f>
        <v>0</v>
      </c>
      <c r="M44" s="307">
        <f>(入力シート№2!H27-入力シート№2!H31)*-1</f>
        <v>0</v>
      </c>
      <c r="N44" s="310">
        <f>(入力シート№2!I27-入力シート№2!I31)*-1</f>
        <v>0</v>
      </c>
      <c r="O44" s="310">
        <f>(入力シート№2!J27-入力シート№2!J31)*-1</f>
        <v>0</v>
      </c>
      <c r="P44" s="307">
        <f>(入力シート№2!K27-入力シート№2!K31)*-1</f>
        <v>0</v>
      </c>
      <c r="Q44" s="16"/>
    </row>
    <row r="45" spans="1:17" ht="21.95" customHeight="1">
      <c r="A45" s="993"/>
      <c r="B45" s="1009"/>
      <c r="C45" s="963"/>
      <c r="D45" s="952" t="s">
        <v>212</v>
      </c>
      <c r="E45" s="953"/>
      <c r="F45" s="953"/>
      <c r="G45" s="953"/>
      <c r="H45" s="954"/>
      <c r="I45" s="307">
        <v>0</v>
      </c>
      <c r="J45" s="307">
        <f>(入力シート№4!F14-入力シート№4!E14)*-1</f>
        <v>0</v>
      </c>
      <c r="K45" s="308">
        <f>(入力シート№4!G14-入力シート№4!F14)*-1</f>
        <v>0</v>
      </c>
      <c r="L45" s="309">
        <f>(入力シート№4!H14-入力シート№4!G14)*-1</f>
        <v>0</v>
      </c>
      <c r="M45" s="307">
        <f>(入力シート№4!I14-入力シート№4!H14)*-1</f>
        <v>0</v>
      </c>
      <c r="N45" s="310">
        <f>(入力シート№4!J14-入力シート№4!I14)*-1</f>
        <v>0</v>
      </c>
      <c r="O45" s="310">
        <f>(入力シート№4!K14-入力シート№4!J14)*-1</f>
        <v>0</v>
      </c>
      <c r="P45" s="307">
        <f>(入力シート№4!L14-入力シート№4!K14)*-1</f>
        <v>0</v>
      </c>
      <c r="Q45" s="15"/>
    </row>
    <row r="46" spans="1:17" ht="21.95" customHeight="1">
      <c r="A46" s="993"/>
      <c r="B46" s="1009"/>
      <c r="C46" s="963"/>
      <c r="D46" s="952" t="s">
        <v>213</v>
      </c>
      <c r="E46" s="953"/>
      <c r="F46" s="953"/>
      <c r="G46" s="953"/>
      <c r="H46" s="954"/>
      <c r="I46" s="307">
        <v>0</v>
      </c>
      <c r="J46" s="307">
        <f>(入力シート№4!F15-入力シート№4!E15)*-1</f>
        <v>0</v>
      </c>
      <c r="K46" s="308">
        <f>(入力シート№4!G15-入力シート№4!F15)*-1</f>
        <v>0</v>
      </c>
      <c r="L46" s="309">
        <f>(入力シート№4!H15-入力シート№4!G15)*-1</f>
        <v>0</v>
      </c>
      <c r="M46" s="307">
        <f>(入力シート№4!I15-入力シート№4!H15)*-1</f>
        <v>0</v>
      </c>
      <c r="N46" s="310">
        <f>(入力シート№4!J15-入力シート№4!I15)*-1</f>
        <v>0</v>
      </c>
      <c r="O46" s="310">
        <f>(入力シート№4!K15-入力シート№4!J15)*-1</f>
        <v>0</v>
      </c>
      <c r="P46" s="307">
        <f>(入力シート№4!L15-入力シート№4!K15)*-1</f>
        <v>0</v>
      </c>
      <c r="Q46" s="15"/>
    </row>
    <row r="47" spans="1:17" ht="21.95" customHeight="1">
      <c r="A47" s="993"/>
      <c r="B47" s="1009"/>
      <c r="C47" s="963"/>
      <c r="D47" s="952" t="s">
        <v>214</v>
      </c>
      <c r="E47" s="953"/>
      <c r="F47" s="953"/>
      <c r="G47" s="953"/>
      <c r="H47" s="954"/>
      <c r="I47" s="307">
        <v>0</v>
      </c>
      <c r="J47" s="307">
        <f>入力シート№4!F31-入力シート№4!E31</f>
        <v>0</v>
      </c>
      <c r="K47" s="308">
        <f>入力シート№4!G31-入力シート№4!F31</f>
        <v>0</v>
      </c>
      <c r="L47" s="309">
        <f>入力シート№4!H31-入力シート№4!G31</f>
        <v>0</v>
      </c>
      <c r="M47" s="307">
        <f>入力シート№4!I31-入力シート№4!H31</f>
        <v>0</v>
      </c>
      <c r="N47" s="310">
        <f>入力シート№4!J31-入力シート№4!I31</f>
        <v>0</v>
      </c>
      <c r="O47" s="310">
        <f>入力シート№4!K31-入力シート№4!J31</f>
        <v>0</v>
      </c>
      <c r="P47" s="307">
        <f>入力シート№4!L31-入力シート№4!K31</f>
        <v>0</v>
      </c>
      <c r="Q47" s="15"/>
    </row>
    <row r="48" spans="1:17" ht="21.95" customHeight="1">
      <c r="A48" s="993"/>
      <c r="B48" s="1009"/>
      <c r="C48" s="963"/>
      <c r="D48" s="966" t="s">
        <v>215</v>
      </c>
      <c r="E48" s="967"/>
      <c r="F48" s="967"/>
      <c r="G48" s="967"/>
      <c r="H48" s="976"/>
      <c r="I48" s="311">
        <v>0</v>
      </c>
      <c r="J48" s="311">
        <f>(入力シート№4!F20-入力シート№4!E20+入力シート№4!F17-入力シート№4!E17)*-1</f>
        <v>0</v>
      </c>
      <c r="K48" s="312">
        <f>(入力シート№4!G20-入力シート№4!F20+入力シート№4!G17-入力シート№4!F17)*-1</f>
        <v>0</v>
      </c>
      <c r="L48" s="313">
        <f>(入力シート№4!H20-入力シート№4!G20+入力シート№4!H17-入力シート№4!G17)*-1</f>
        <v>0</v>
      </c>
      <c r="M48" s="311">
        <f>(入力シート№4!I20-入力シート№4!H20+入力シート№4!I17-入力シート№4!H17)*-1</f>
        <v>0</v>
      </c>
      <c r="N48" s="314">
        <f>(入力シート№4!J20-入力シート№4!I20+入力シート№4!J17-入力シート№4!I17)*-1</f>
        <v>0</v>
      </c>
      <c r="O48" s="314">
        <f>(入力シート№4!K20-入力シート№4!J20+入力シート№4!K17-入力シート№4!J17)*-1</f>
        <v>0</v>
      </c>
      <c r="P48" s="311">
        <f>(入力シート№4!L20-入力シート№4!K20+入力シート№4!L17-入力シート№4!K17)*-1</f>
        <v>0</v>
      </c>
      <c r="Q48" s="15"/>
    </row>
    <row r="49" spans="1:17" ht="21.95" customHeight="1">
      <c r="A49" s="993"/>
      <c r="B49" s="1009"/>
      <c r="C49" s="963"/>
      <c r="D49" s="966" t="s">
        <v>216</v>
      </c>
      <c r="E49" s="967"/>
      <c r="F49" s="967"/>
      <c r="G49" s="967"/>
      <c r="H49" s="976"/>
      <c r="I49" s="311">
        <v>0</v>
      </c>
      <c r="J49" s="312">
        <f>入力シート№4!F34-入力シート№4!E34+入力シート№4!F35-入力シート№4!E35+入力シート№4!F37-入力シート№4!E37</f>
        <v>0</v>
      </c>
      <c r="K49" s="312">
        <f>入力シート№4!G34-入力シート№4!F34+入力シート№4!G35-入力シート№4!F35+入力シート№4!G37-入力シート№4!F37</f>
        <v>0</v>
      </c>
      <c r="L49" s="313">
        <f>入力シート№4!H34-入力シート№4!G34+入力シート№4!H35-入力シート№4!G35+入力シート№4!H37-入力シート№4!G37</f>
        <v>0</v>
      </c>
      <c r="M49" s="311">
        <f>入力シート№4!I34-入力シート№4!H34+入力シート№4!I35-入力シート№4!H35+入力シート№4!I37-入力シート№4!H37</f>
        <v>0</v>
      </c>
      <c r="N49" s="314">
        <f>入力シート№4!J34-入力シート№4!I34+入力シート№4!J35-入力シート№4!I35+入力シート№4!J37-入力シート№4!I37</f>
        <v>0</v>
      </c>
      <c r="O49" s="314">
        <f>入力シート№4!K34-入力シート№4!J34+入力シート№4!K35-入力シート№4!J35+入力シート№4!K37-入力シート№4!J37</f>
        <v>0</v>
      </c>
      <c r="P49" s="311">
        <f>入力シート№4!L34-入力シート№4!K34+入力シート№4!L35-入力シート№4!K35+入力シート№4!L37-入力シート№4!K37</f>
        <v>0</v>
      </c>
      <c r="Q49" s="15"/>
    </row>
    <row r="50" spans="1:17" ht="21.95" customHeight="1">
      <c r="A50" s="993"/>
      <c r="B50" s="1009"/>
      <c r="C50" s="963"/>
      <c r="D50" s="977" t="s">
        <v>192</v>
      </c>
      <c r="E50" s="978"/>
      <c r="F50" s="978"/>
      <c r="G50" s="978"/>
      <c r="H50" s="981"/>
      <c r="I50" s="315">
        <v>0</v>
      </c>
      <c r="J50" s="315">
        <f>IF(AND(入力シート№4!E36&gt;0,入力シート№4!F36&gt;0),(入力シート№4!E36-入力シート№4!F36+入力シート№2!E36)*-1,入力シート№2!D36*-1)</f>
        <v>0</v>
      </c>
      <c r="K50" s="316">
        <f>IF(AND(入力シート№4!F36&gt;0,入力シート№4!G36&gt;0),(入力シート№4!F36-入力シート№4!G36+入力シート№2!F36)*-1,入力シート№2!E36*-1)</f>
        <v>0</v>
      </c>
      <c r="L50" s="317">
        <f>IF(AND(入力シート№4!G36&gt;0,入力シート№4!H36&gt;0),(入力シート№4!G36-入力シート№4!H36+入力シート№2!G36)*-1,入力シート№2!F36*-1)</f>
        <v>0</v>
      </c>
      <c r="M50" s="315">
        <f>IF(AND(入力シート№4!H36&gt;0,入力シート№4!I36&gt;0),(入力シート№4!H36-入力シート№4!I36+入力シート№2!H36)*-1,入力シート№2!G36*-1)</f>
        <v>0</v>
      </c>
      <c r="N50" s="315">
        <f>IF(AND(入力シート№4!I36&gt;0,入力シート№4!J36&gt;0),(入力シート№4!I36-入力シート№4!J36+入力シート№2!I36)*-1,入力シート№2!H36*-1)</f>
        <v>0</v>
      </c>
      <c r="O50" s="315">
        <f>IF(AND(入力シート№4!J36&gt;0,入力シート№4!K36&gt;0),(入力シート№4!J36-入力シート№4!K36+入力シート№2!J36)*-1,入力シート№2!I36*-1)</f>
        <v>0</v>
      </c>
      <c r="P50" s="315">
        <f>IF(AND(入力シート№4!K36&gt;0,入力シート№4!L36&gt;0),(入力シート№4!K36-入力シート№4!L36+入力シート№2!K36)*-1,入力シート№2!J36*-1)</f>
        <v>0</v>
      </c>
      <c r="Q50" s="17"/>
    </row>
    <row r="51" spans="1:17" ht="21.95" customHeight="1">
      <c r="A51" s="993"/>
      <c r="B51" s="1009"/>
      <c r="C51" s="973" t="s">
        <v>305</v>
      </c>
      <c r="D51" s="956"/>
      <c r="E51" s="956"/>
      <c r="F51" s="956"/>
      <c r="G51" s="956"/>
      <c r="H51" s="957"/>
      <c r="I51" s="318">
        <f>SUM(I40:I50)</f>
        <v>0</v>
      </c>
      <c r="J51" s="318">
        <f t="shared" ref="J51:P51" si="3">SUM(J40:J50)</f>
        <v>0</v>
      </c>
      <c r="K51" s="319">
        <f t="shared" si="3"/>
        <v>0</v>
      </c>
      <c r="L51" s="320">
        <f>SUM(L40:L50)</f>
        <v>0</v>
      </c>
      <c r="M51" s="318">
        <f t="shared" si="3"/>
        <v>0</v>
      </c>
      <c r="N51" s="321">
        <f t="shared" si="3"/>
        <v>0</v>
      </c>
      <c r="O51" s="321">
        <f t="shared" si="3"/>
        <v>0</v>
      </c>
      <c r="P51" s="318">
        <f t="shared" si="3"/>
        <v>0</v>
      </c>
      <c r="Q51" s="15"/>
    </row>
    <row r="52" spans="1:17" ht="21.95" customHeight="1">
      <c r="A52" s="993"/>
      <c r="B52" s="1009"/>
      <c r="C52" s="962"/>
      <c r="D52" s="970" t="s">
        <v>233</v>
      </c>
      <c r="E52" s="971"/>
      <c r="F52" s="971"/>
      <c r="G52" s="971"/>
      <c r="H52" s="972"/>
      <c r="I52" s="303">
        <v>0</v>
      </c>
      <c r="J52" s="303">
        <f>(入力シート№4!F13-入力シート№4!E13+入力シート№4!F24-入力シート№4!E24+入力シート№4!F25-入力シート№4!E25-入力シート№4!F50+入力シート№4!E50-入力シート№2!E27+入力シート№2!E31)*-1</f>
        <v>0</v>
      </c>
      <c r="K52" s="304">
        <f>(入力シート№4!G13-入力シート№4!F13+入力シート№4!G24-入力シート№4!F24+入力シート№4!G25-入力シート№4!F25-入力シート№4!G50+入力シート№4!F50-入力シート№2!F27+入力シート№2!F31)*-1</f>
        <v>0</v>
      </c>
      <c r="L52" s="305">
        <f>(入力シート№4!H13-入力シート№4!G13+入力シート№4!H24-入力シート№4!G24+入力シート№4!H25-入力シート№4!G25-入力シート№4!H50+入力シート№4!G50-入力シート№2!G27+入力シート№2!G31)*-1</f>
        <v>0</v>
      </c>
      <c r="M52" s="303">
        <f>(入力シート№4!I13-入力シート№4!H13+入力シート№4!I24-入力シート№4!H24+入力シート№4!I25-入力シート№4!H25-入力シート№4!I50+入力シート№4!H50-入力シート№2!H27+入力シート№2!H31)*-1</f>
        <v>0</v>
      </c>
      <c r="N52" s="306">
        <f>(入力シート№4!J13-入力シート№4!I13+入力シート№4!J24-入力シート№4!I24+入力シート№4!J25-入力シート№4!I25-入力シート№4!J50+入力シート№4!I50-入力シート№2!I27+入力シート№2!I31)*-1</f>
        <v>0</v>
      </c>
      <c r="O52" s="306">
        <f>(入力シート№4!K13-入力シート№4!J13+入力シート№4!K24-入力シート№4!J24+入力シート№4!K25-入力シート№4!J25-入力シート№4!K50+入力シート№4!J50-入力シート№2!J27+入力シート№2!J31)*-1</f>
        <v>0</v>
      </c>
      <c r="P52" s="303">
        <f>(入力シート№4!L13-入力シート№4!K13+入力シート№4!L24-入力シート№4!K24+入力シート№4!L25-入力シート№4!K25-入力シート№4!L50+入力シート№4!K50-入力シート№2!K27+入力シート№2!K31)*-1</f>
        <v>0</v>
      </c>
      <c r="Q52" s="17"/>
    </row>
    <row r="53" spans="1:17" ht="21.95" customHeight="1">
      <c r="A53" s="993"/>
      <c r="B53" s="1009"/>
      <c r="C53" s="963"/>
      <c r="D53" s="998" t="s">
        <v>234</v>
      </c>
      <c r="E53" s="999"/>
      <c r="F53" s="999"/>
      <c r="G53" s="999"/>
      <c r="H53" s="1000"/>
      <c r="I53" s="322">
        <v>0</v>
      </c>
      <c r="J53" s="322">
        <f>(入力シート№4!F22-入力シート№4!E22+入力シート№1!E27+入力シート№1!E49-入力シート№2!E26+入力シート№2!E30)*-1</f>
        <v>0</v>
      </c>
      <c r="K53" s="323">
        <f>(入力シート№4!G22-入力シート№4!F22+入力シート№1!F27+入力シート№1!F49-入力シート№2!F26+入力シート№2!F30)*-1</f>
        <v>0</v>
      </c>
      <c r="L53" s="324">
        <f>(入力シート№4!H22-入力シート№4!G22+入力シート№1!G27+入力シート№1!G49-入力シート№2!G26+入力シート№2!G30)*-1</f>
        <v>0</v>
      </c>
      <c r="M53" s="322">
        <f>(入力シート№4!I22-入力シート№4!H22+入力シート№1!H27+入力シート№1!H49-入力シート№2!H26+入力シート№2!H30)*-1</f>
        <v>0</v>
      </c>
      <c r="N53" s="325">
        <f>(入力シート№4!J22-入力シート№4!I22+入力シート№1!I27+入力シート№1!I49-入力シート№2!I26+入力シート№2!I30)*-1</f>
        <v>0</v>
      </c>
      <c r="O53" s="325">
        <f>(入力シート№4!K22-入力シート№4!J22+入力シート№1!J27+入力シート№1!J49-入力シート№2!J26+入力シート№2!J30)*-1</f>
        <v>0</v>
      </c>
      <c r="P53" s="322">
        <f>(入力シート№4!L22-入力シート№4!K22+入力シート№1!K27+入力シート№1!K49-入力シート№2!K26+入力シート№2!K30)*-1</f>
        <v>0</v>
      </c>
      <c r="Q53" s="17"/>
    </row>
    <row r="54" spans="1:17" ht="21.95" customHeight="1">
      <c r="A54" s="993"/>
      <c r="B54" s="1009"/>
      <c r="C54" s="963"/>
      <c r="D54" s="952" t="s">
        <v>235</v>
      </c>
      <c r="E54" s="953"/>
      <c r="F54" s="953"/>
      <c r="G54" s="953"/>
      <c r="H54" s="954"/>
      <c r="I54" s="307">
        <v>0</v>
      </c>
      <c r="J54" s="307">
        <f>(入力シート№4!F18-入力シート№4!E18+入力シート№4!F26-入力シート№4!E26)*-1</f>
        <v>0</v>
      </c>
      <c r="K54" s="308">
        <f>(入力シート№4!G18-入力シート№4!F18+入力シート№4!G26-入力シート№4!F26)*-1</f>
        <v>0</v>
      </c>
      <c r="L54" s="309">
        <f>(入力シート№4!H18-入力シート№4!G18+入力シート№4!H26-入力シート№4!G26)*-1</f>
        <v>0</v>
      </c>
      <c r="M54" s="307">
        <f>(入力シート№4!I18-入力シート№4!H18+入力シート№4!I26-入力シート№4!H26)*-1</f>
        <v>0</v>
      </c>
      <c r="N54" s="310">
        <f>(入力シート№4!J18-入力シート№4!I18+入力シート№4!J26-入力シート№4!I26)*-1</f>
        <v>0</v>
      </c>
      <c r="O54" s="310">
        <f>(入力シート№4!K18-入力シート№4!J18+入力シート№4!K26-入力シート№4!J26)*-1</f>
        <v>0</v>
      </c>
      <c r="P54" s="307">
        <f>(入力シート№4!L18-入力シート№4!K18+入力シート№4!L26-入力シート№4!K26)*-1</f>
        <v>0</v>
      </c>
      <c r="Q54" s="17"/>
    </row>
    <row r="55" spans="1:17" ht="21.95" hidden="1" customHeight="1">
      <c r="A55" s="993"/>
      <c r="B55" s="1009"/>
      <c r="C55" s="963"/>
      <c r="D55" s="1001" t="s">
        <v>254</v>
      </c>
      <c r="E55" s="1002"/>
      <c r="F55" s="1002"/>
      <c r="G55" s="1002"/>
      <c r="H55" s="1003"/>
      <c r="I55" s="326">
        <v>0</v>
      </c>
      <c r="J55" s="326">
        <f>(入力シート№4!F23-入力シート№4!E23+入力シート№4!F27-入力シート№4!E27+入力シート№4!F29-入力シート№4!E29)*-1</f>
        <v>0</v>
      </c>
      <c r="K55" s="327">
        <f>(入力シート№4!G23-入力シート№4!F23+入力シート№4!G27-入力シート№4!F27+入力シート№4!G29-入力シート№4!F29)*-1</f>
        <v>0</v>
      </c>
      <c r="L55" s="328">
        <f>(入力シート№4!H23-入力シート№4!G23+入力シート№4!H27-入力シート№4!G27+入力シート№4!H29-入力シート№4!G29)*-1</f>
        <v>0</v>
      </c>
      <c r="M55" s="326">
        <f>(入力シート№4!I23-入力シート№4!H23+入力シート№4!I27-入力シート№4!H27+入力シート№4!I29-入力シート№4!H29)*-1</f>
        <v>0</v>
      </c>
      <c r="N55" s="329">
        <f>(入力シート№4!J23-入力シート№4!I23+入力シート№4!J27-入力シート№4!I27+入力シート№4!J29-入力シート№4!I29)*-1</f>
        <v>0</v>
      </c>
      <c r="O55" s="329">
        <f>(入力シート№4!K23-入力シート№4!J23+入力シート№4!K27-入力シート№4!J27+入力シート№4!K29-入力シート№4!J29)*-1</f>
        <v>0</v>
      </c>
      <c r="P55" s="326">
        <f>(入力シート№4!L23-入力シート№4!K23+入力シート№4!L27-入力シート№4!K27+入力シート№4!L29-入力シート№4!K29)*-1</f>
        <v>0</v>
      </c>
      <c r="Q55" s="18"/>
    </row>
    <row r="56" spans="1:17" ht="21.95" hidden="1" customHeight="1">
      <c r="A56" s="993"/>
      <c r="B56" s="1009"/>
      <c r="C56" s="1018" t="s">
        <v>253</v>
      </c>
      <c r="D56" s="1019"/>
      <c r="E56" s="1019"/>
      <c r="F56" s="1019"/>
      <c r="G56" s="1019"/>
      <c r="H56" s="1020"/>
      <c r="I56" s="330">
        <v>0</v>
      </c>
      <c r="J56" s="331">
        <f>SUM(J52:J55)</f>
        <v>0</v>
      </c>
      <c r="K56" s="332">
        <f>SUM(K52:K55)</f>
        <v>0</v>
      </c>
      <c r="L56" s="333">
        <f>SUM(L52:L55)</f>
        <v>0</v>
      </c>
      <c r="M56" s="331">
        <f>SUM(M52:M55)</f>
        <v>0</v>
      </c>
      <c r="N56" s="334">
        <f t="shared" ref="N56:P56" si="4">SUM(N52:N55)</f>
        <v>0</v>
      </c>
      <c r="O56" s="334">
        <f t="shared" si="4"/>
        <v>0</v>
      </c>
      <c r="P56" s="331">
        <f t="shared" si="4"/>
        <v>0</v>
      </c>
      <c r="Q56" s="18"/>
    </row>
    <row r="57" spans="1:17" ht="21.95" hidden="1" customHeight="1">
      <c r="A57" s="993"/>
      <c r="B57" s="1009"/>
      <c r="C57" s="335"/>
      <c r="D57" s="1019" t="s">
        <v>252</v>
      </c>
      <c r="E57" s="1019"/>
      <c r="F57" s="1019"/>
      <c r="G57" s="1019"/>
      <c r="H57" s="1020"/>
      <c r="I57" s="331">
        <f t="shared" ref="I57:I58" si="5">I42+I51+I56</f>
        <v>0</v>
      </c>
      <c r="J57" s="331">
        <f>J51+J56+J65</f>
        <v>0</v>
      </c>
      <c r="K57" s="332">
        <f t="shared" ref="K57:P57" si="6">K51+K56+K65</f>
        <v>0</v>
      </c>
      <c r="L57" s="333">
        <f t="shared" si="6"/>
        <v>0</v>
      </c>
      <c r="M57" s="331">
        <f t="shared" si="6"/>
        <v>0</v>
      </c>
      <c r="N57" s="334">
        <f t="shared" si="6"/>
        <v>0</v>
      </c>
      <c r="O57" s="334">
        <f t="shared" si="6"/>
        <v>0</v>
      </c>
      <c r="P57" s="331">
        <f t="shared" si="6"/>
        <v>0</v>
      </c>
      <c r="Q57" s="18"/>
    </row>
    <row r="58" spans="1:17" ht="21.95" hidden="1" customHeight="1">
      <c r="A58" s="993"/>
      <c r="B58" s="1009"/>
      <c r="C58" s="335"/>
      <c r="D58" s="1021" t="s">
        <v>251</v>
      </c>
      <c r="E58" s="1021"/>
      <c r="F58" s="1021"/>
      <c r="G58" s="1021"/>
      <c r="H58" s="1022"/>
      <c r="I58" s="331">
        <f t="shared" si="5"/>
        <v>0</v>
      </c>
      <c r="J58" s="331">
        <f t="shared" ref="J58:P58" si="7">J66-J57</f>
        <v>0</v>
      </c>
      <c r="K58" s="332">
        <f t="shared" si="7"/>
        <v>0</v>
      </c>
      <c r="L58" s="333">
        <f t="shared" si="7"/>
        <v>0</v>
      </c>
      <c r="M58" s="331">
        <f t="shared" si="7"/>
        <v>0</v>
      </c>
      <c r="N58" s="334">
        <f t="shared" si="7"/>
        <v>0</v>
      </c>
      <c r="O58" s="334">
        <f t="shared" si="7"/>
        <v>0</v>
      </c>
      <c r="P58" s="331">
        <f t="shared" si="7"/>
        <v>0</v>
      </c>
      <c r="Q58" s="18"/>
    </row>
    <row r="59" spans="1:17" ht="21.95" customHeight="1">
      <c r="A59" s="993"/>
      <c r="B59" s="1009"/>
      <c r="C59" s="336"/>
      <c r="D59" s="977" t="s">
        <v>236</v>
      </c>
      <c r="E59" s="978"/>
      <c r="F59" s="978"/>
      <c r="G59" s="978"/>
      <c r="H59" s="981"/>
      <c r="I59" s="315">
        <v>0</v>
      </c>
      <c r="J59" s="315">
        <f>J55+J58</f>
        <v>0</v>
      </c>
      <c r="K59" s="316">
        <f t="shared" ref="K59:P59" si="8">K55+K58</f>
        <v>0</v>
      </c>
      <c r="L59" s="317">
        <f t="shared" si="8"/>
        <v>0</v>
      </c>
      <c r="M59" s="315">
        <f t="shared" si="8"/>
        <v>0</v>
      </c>
      <c r="N59" s="337">
        <f t="shared" si="8"/>
        <v>0</v>
      </c>
      <c r="O59" s="337">
        <f t="shared" si="8"/>
        <v>0</v>
      </c>
      <c r="P59" s="315">
        <f t="shared" si="8"/>
        <v>0</v>
      </c>
      <c r="Q59" s="18"/>
    </row>
    <row r="60" spans="1:17" ht="21.95" customHeight="1">
      <c r="A60" s="993"/>
      <c r="B60" s="1009"/>
      <c r="C60" s="973" t="s">
        <v>306</v>
      </c>
      <c r="D60" s="974"/>
      <c r="E60" s="974"/>
      <c r="F60" s="974"/>
      <c r="G60" s="974"/>
      <c r="H60" s="975"/>
      <c r="I60" s="338">
        <f>SUM(I52:I55)</f>
        <v>0</v>
      </c>
      <c r="J60" s="338">
        <f>SUM(J52:J54)+J59</f>
        <v>0</v>
      </c>
      <c r="K60" s="339">
        <f t="shared" ref="K60:P60" si="9">SUM(K52:K54)+K59</f>
        <v>0</v>
      </c>
      <c r="L60" s="340">
        <f t="shared" si="9"/>
        <v>0</v>
      </c>
      <c r="M60" s="338">
        <f t="shared" si="9"/>
        <v>0</v>
      </c>
      <c r="N60" s="341">
        <f t="shared" si="9"/>
        <v>0</v>
      </c>
      <c r="O60" s="341">
        <f t="shared" si="9"/>
        <v>0</v>
      </c>
      <c r="P60" s="338">
        <f t="shared" si="9"/>
        <v>0</v>
      </c>
      <c r="Q60" s="17"/>
    </row>
    <row r="61" spans="1:17" ht="21.95" customHeight="1">
      <c r="A61" s="993"/>
      <c r="B61" s="1009"/>
      <c r="C61" s="973" t="s">
        <v>307</v>
      </c>
      <c r="D61" s="974"/>
      <c r="E61" s="974"/>
      <c r="F61" s="974"/>
      <c r="G61" s="974"/>
      <c r="H61" s="975"/>
      <c r="I61" s="338">
        <f t="shared" ref="I61:P61" si="10">I51+I60</f>
        <v>0</v>
      </c>
      <c r="J61" s="338">
        <f t="shared" si="10"/>
        <v>0</v>
      </c>
      <c r="K61" s="339">
        <f t="shared" si="10"/>
        <v>0</v>
      </c>
      <c r="L61" s="340">
        <f t="shared" si="10"/>
        <v>0</v>
      </c>
      <c r="M61" s="338">
        <f t="shared" si="10"/>
        <v>0</v>
      </c>
      <c r="N61" s="341">
        <f t="shared" si="10"/>
        <v>0</v>
      </c>
      <c r="O61" s="341">
        <f t="shared" si="10"/>
        <v>0</v>
      </c>
      <c r="P61" s="338">
        <f t="shared" si="10"/>
        <v>0</v>
      </c>
      <c r="Q61" s="18"/>
    </row>
    <row r="62" spans="1:17" ht="21.95" customHeight="1">
      <c r="A62" s="993"/>
      <c r="B62" s="1009"/>
      <c r="C62" s="962"/>
      <c r="D62" s="970" t="s">
        <v>193</v>
      </c>
      <c r="E62" s="971"/>
      <c r="F62" s="971"/>
      <c r="G62" s="971"/>
      <c r="H62" s="972"/>
      <c r="I62" s="303">
        <v>0</v>
      </c>
      <c r="J62" s="304">
        <f>入力シート№4!F32-入力シート№4!E32</f>
        <v>0</v>
      </c>
      <c r="K62" s="304">
        <f>入力シート№4!G32-入力シート№4!F32</f>
        <v>0</v>
      </c>
      <c r="L62" s="305">
        <f>入力シート№4!H32-入力シート№4!G32</f>
        <v>0</v>
      </c>
      <c r="M62" s="303">
        <f>入力シート№4!I32-入力シート№4!H32</f>
        <v>0</v>
      </c>
      <c r="N62" s="306">
        <f>入力シート№4!J32-入力シート№4!I32</f>
        <v>0</v>
      </c>
      <c r="O62" s="306">
        <f>入力シート№4!K32-入力シート№4!J32</f>
        <v>0</v>
      </c>
      <c r="P62" s="303">
        <f>入力シート№4!L32-入力シート№4!K32</f>
        <v>0</v>
      </c>
      <c r="Q62" s="18"/>
    </row>
    <row r="63" spans="1:17" ht="21.95" customHeight="1">
      <c r="A63" s="993"/>
      <c r="B63" s="1009"/>
      <c r="C63" s="963"/>
      <c r="D63" s="952" t="s">
        <v>194</v>
      </c>
      <c r="E63" s="953"/>
      <c r="F63" s="953"/>
      <c r="G63" s="953"/>
      <c r="H63" s="954"/>
      <c r="I63" s="307">
        <v>0</v>
      </c>
      <c r="J63" s="308">
        <f>入力シート№4!F39-入力シート№4!E39</f>
        <v>0</v>
      </c>
      <c r="K63" s="308">
        <f>入力シート№4!G39-入力シート№4!F39</f>
        <v>0</v>
      </c>
      <c r="L63" s="309">
        <f>入力シート№4!H39-入力シート№4!G39</f>
        <v>0</v>
      </c>
      <c r="M63" s="307">
        <f>入力シート№4!I39-入力シート№4!H39</f>
        <v>0</v>
      </c>
      <c r="N63" s="310">
        <f>入力シート№4!J39-入力シート№4!I39</f>
        <v>0</v>
      </c>
      <c r="O63" s="310">
        <f>入力シート№4!K39-入力シート№4!J39</f>
        <v>0</v>
      </c>
      <c r="P63" s="307">
        <f>入力シート№4!L39-入力シート№4!K39</f>
        <v>0</v>
      </c>
      <c r="Q63" s="18"/>
    </row>
    <row r="64" spans="1:17" ht="21.95" customHeight="1">
      <c r="A64" s="993"/>
      <c r="B64" s="1009"/>
      <c r="C64" s="963"/>
      <c r="D64" s="977" t="s">
        <v>236</v>
      </c>
      <c r="E64" s="978"/>
      <c r="F64" s="978"/>
      <c r="G64" s="978"/>
      <c r="H64" s="981"/>
      <c r="I64" s="315">
        <v>0</v>
      </c>
      <c r="J64" s="315">
        <f>入力シート№4!F40-入力シート№4!E40+入力シート№4!F42-入力シート№4!E42+入力シート№4!F45-入力シート№4!E45+入力シート№4!F46-入力シート№4!E46</f>
        <v>0</v>
      </c>
      <c r="K64" s="316">
        <f>入力シート№4!G40-入力シート№4!F40+入力シート№4!G42-入力シート№4!F42+入力シート№4!G45-入力シート№4!F45+入力シート№4!G46-入力シート№4!F46</f>
        <v>0</v>
      </c>
      <c r="L64" s="317">
        <f>入力シート№4!H40-入力シート№4!G40+入力シート№4!H42-入力シート№4!G42+入力シート№4!H45-入力シート№4!G45+入力シート№4!H46-入力シート№4!G46</f>
        <v>0</v>
      </c>
      <c r="M64" s="315">
        <f>入力シート№4!I40-入力シート№4!H40+入力シート№4!I42-入力シート№4!H42+入力シート№4!I45-入力シート№4!H45+入力シート№4!I46-入力シート№4!H46</f>
        <v>0</v>
      </c>
      <c r="N64" s="337">
        <f>入力シート№4!J40-入力シート№4!I40+入力シート№4!J42-入力シート№4!I42+入力シート№4!J45-入力シート№4!I45+入力シート№4!J46-入力シート№4!I46</f>
        <v>0</v>
      </c>
      <c r="O64" s="337">
        <f>入力シート№4!K40-入力シート№4!J40+入力シート№4!K42-入力シート№4!J42+入力シート№4!K45-入力シート№4!J45+入力シート№4!K46-入力シート№4!J46</f>
        <v>0</v>
      </c>
      <c r="P64" s="315">
        <f>入力シート№4!L40-入力シート№4!K40+入力シート№4!L42-入力シート№4!K42+入力シート№4!L45-入力シート№4!K45+入力シート№4!L46-入力シート№4!K46</f>
        <v>0</v>
      </c>
      <c r="Q64" s="18"/>
    </row>
    <row r="65" spans="1:17" ht="21.95" customHeight="1">
      <c r="A65" s="993"/>
      <c r="B65" s="1009"/>
      <c r="C65" s="973" t="s">
        <v>308</v>
      </c>
      <c r="D65" s="974"/>
      <c r="E65" s="974"/>
      <c r="F65" s="974"/>
      <c r="G65" s="974"/>
      <c r="H65" s="975"/>
      <c r="I65" s="342"/>
      <c r="J65" s="342">
        <f>SUM(J62:J64)</f>
        <v>0</v>
      </c>
      <c r="K65" s="343">
        <f t="shared" ref="K65:P65" si="11">SUM(K62:K64)</f>
        <v>0</v>
      </c>
      <c r="L65" s="344">
        <f t="shared" si="11"/>
        <v>0</v>
      </c>
      <c r="M65" s="342">
        <f t="shared" si="11"/>
        <v>0</v>
      </c>
      <c r="N65" s="345">
        <f t="shared" si="11"/>
        <v>0</v>
      </c>
      <c r="O65" s="345">
        <f t="shared" si="11"/>
        <v>0</v>
      </c>
      <c r="P65" s="342">
        <f t="shared" si="11"/>
        <v>0</v>
      </c>
      <c r="Q65" s="18" t="e">
        <f>SUM(#REF!)</f>
        <v>#REF!</v>
      </c>
    </row>
    <row r="66" spans="1:17" ht="21.95" customHeight="1">
      <c r="A66" s="993"/>
      <c r="B66" s="1009"/>
      <c r="C66" s="1015" t="s">
        <v>195</v>
      </c>
      <c r="D66" s="1016"/>
      <c r="E66" s="1016"/>
      <c r="F66" s="1016"/>
      <c r="G66" s="1016"/>
      <c r="H66" s="1017"/>
      <c r="I66" s="303">
        <v>0</v>
      </c>
      <c r="J66" s="303">
        <f>J67-I67</f>
        <v>0</v>
      </c>
      <c r="K66" s="304">
        <f t="shared" ref="K66:P66" si="12">K67-J67</f>
        <v>0</v>
      </c>
      <c r="L66" s="305">
        <f>L67-K67</f>
        <v>0</v>
      </c>
      <c r="M66" s="303">
        <f t="shared" si="12"/>
        <v>0</v>
      </c>
      <c r="N66" s="306">
        <f t="shared" si="12"/>
        <v>0</v>
      </c>
      <c r="O66" s="306">
        <f t="shared" si="12"/>
        <v>0</v>
      </c>
      <c r="P66" s="303">
        <f t="shared" si="12"/>
        <v>0</v>
      </c>
      <c r="Q66" s="18"/>
    </row>
    <row r="67" spans="1:17" ht="21.95" customHeight="1">
      <c r="A67" s="1010"/>
      <c r="B67" s="1011"/>
      <c r="C67" s="1012" t="s">
        <v>196</v>
      </c>
      <c r="D67" s="1013"/>
      <c r="E67" s="1013"/>
      <c r="F67" s="1013"/>
      <c r="G67" s="1013"/>
      <c r="H67" s="1014"/>
      <c r="I67" s="315">
        <f>入力シート№4!E12</f>
        <v>0</v>
      </c>
      <c r="J67" s="315">
        <f>入力シート№4!F12</f>
        <v>0</v>
      </c>
      <c r="K67" s="316">
        <f>入力シート№4!G12</f>
        <v>0</v>
      </c>
      <c r="L67" s="317">
        <f>入力シート№4!H12</f>
        <v>0</v>
      </c>
      <c r="M67" s="315">
        <f>入力シート№4!I12</f>
        <v>0</v>
      </c>
      <c r="N67" s="337">
        <f>入力シート№4!J12</f>
        <v>0</v>
      </c>
      <c r="O67" s="337">
        <f>入力シート№4!K12</f>
        <v>0</v>
      </c>
      <c r="P67" s="315">
        <f>入力シート№4!L12</f>
        <v>0</v>
      </c>
      <c r="Q67" s="18"/>
    </row>
    <row r="68" spans="1:17" ht="15.95" customHeight="1"/>
    <row r="69" spans="1:17" ht="15.95" customHeight="1"/>
    <row r="70" spans="1:17" ht="20.100000000000001" customHeight="1"/>
    <row r="71" spans="1:17" ht="20.100000000000001" customHeight="1"/>
    <row r="72" spans="1:17" ht="20.100000000000001" customHeight="1"/>
    <row r="73" spans="1:17" ht="19.5" customHeight="1"/>
    <row r="74" spans="1:17" ht="20.100000000000001" customHeight="1"/>
    <row r="75" spans="1:17" ht="20.100000000000001" customHeight="1">
      <c r="A75" s="19"/>
      <c r="B75" s="19"/>
      <c r="C75" s="19"/>
      <c r="D75" s="19"/>
      <c r="E75" s="19"/>
      <c r="F75" s="19"/>
      <c r="G75" s="19"/>
      <c r="H75" s="19"/>
      <c r="I75" s="19"/>
      <c r="J75" s="19"/>
      <c r="K75" s="20"/>
      <c r="L75" s="20"/>
      <c r="M75" s="20"/>
      <c r="N75" s="20"/>
      <c r="O75" s="20"/>
      <c r="P75" s="20"/>
    </row>
    <row r="76" spans="1:17" ht="20.100000000000001" customHeight="1">
      <c r="A76" s="19"/>
      <c r="B76" s="19"/>
      <c r="C76" s="19"/>
      <c r="D76" s="19"/>
      <c r="E76" s="19"/>
      <c r="F76" s="19"/>
      <c r="G76" s="19"/>
      <c r="H76" s="19"/>
      <c r="I76" s="19"/>
      <c r="J76" s="19"/>
      <c r="K76" s="20"/>
      <c r="L76" s="20"/>
      <c r="M76" s="20"/>
      <c r="N76" s="20"/>
      <c r="O76" s="20"/>
      <c r="P76" s="20"/>
    </row>
    <row r="77" spans="1:17" ht="20.100000000000001" customHeight="1">
      <c r="A77" s="19"/>
      <c r="B77" s="19"/>
      <c r="C77" s="19"/>
      <c r="D77" s="19"/>
      <c r="E77" s="19"/>
      <c r="F77" s="19"/>
      <c r="G77" s="21"/>
      <c r="H77" s="21"/>
      <c r="I77" s="21"/>
      <c r="J77" s="21"/>
      <c r="K77" s="22"/>
      <c r="L77" s="22"/>
      <c r="M77" s="22"/>
      <c r="N77" s="22"/>
      <c r="O77" s="22"/>
      <c r="P77" s="22"/>
    </row>
    <row r="78" spans="1:17" ht="20.100000000000001" customHeight="1">
      <c r="A78" s="19"/>
      <c r="B78" s="19"/>
      <c r="C78" s="19"/>
      <c r="D78" s="19"/>
      <c r="E78" s="19"/>
      <c r="F78" s="19"/>
      <c r="G78" s="19"/>
      <c r="H78" s="19"/>
      <c r="I78" s="19"/>
      <c r="J78" s="19"/>
      <c r="K78" s="20"/>
      <c r="L78" s="20"/>
      <c r="M78" s="20"/>
      <c r="N78" s="20"/>
      <c r="O78" s="20"/>
      <c r="P78" s="20"/>
    </row>
    <row r="79" spans="1:17" ht="20.100000000000001" customHeight="1">
      <c r="A79" s="19"/>
      <c r="B79" s="19"/>
      <c r="C79" s="19"/>
      <c r="D79" s="19"/>
      <c r="E79" s="19"/>
      <c r="F79" s="19"/>
      <c r="G79" s="19"/>
      <c r="H79" s="19"/>
      <c r="I79" s="19"/>
      <c r="J79" s="19"/>
      <c r="K79" s="20"/>
      <c r="L79" s="20"/>
      <c r="M79" s="20"/>
      <c r="N79" s="20"/>
      <c r="O79" s="20"/>
      <c r="P79" s="20"/>
    </row>
    <row r="80" spans="1:17" ht="20.100000000000001" customHeight="1">
      <c r="A80" s="19"/>
      <c r="B80" s="19"/>
      <c r="C80" s="19"/>
      <c r="D80" s="19"/>
      <c r="E80" s="19"/>
      <c r="F80" s="19"/>
      <c r="G80" s="19"/>
      <c r="H80" s="19"/>
      <c r="I80" s="19"/>
      <c r="J80" s="19"/>
      <c r="K80" s="20"/>
      <c r="L80" s="20"/>
      <c r="M80" s="20"/>
      <c r="N80" s="20"/>
      <c r="O80" s="20"/>
      <c r="P80" s="20"/>
    </row>
    <row r="81" spans="1:16" ht="20.100000000000001" customHeight="1">
      <c r="A81" s="19"/>
      <c r="B81" s="19"/>
      <c r="C81" s="19"/>
      <c r="D81" s="19"/>
      <c r="E81" s="19"/>
      <c r="F81" s="19"/>
      <c r="G81" s="21"/>
      <c r="H81" s="21"/>
      <c r="I81" s="21"/>
      <c r="J81" s="21"/>
      <c r="K81" s="22"/>
      <c r="L81" s="22"/>
      <c r="M81" s="22"/>
      <c r="N81" s="22"/>
      <c r="O81" s="22"/>
      <c r="P81" s="22"/>
    </row>
    <row r="82" spans="1:16" ht="20.100000000000001" customHeight="1">
      <c r="A82" s="19"/>
      <c r="B82" s="19"/>
      <c r="C82" s="19"/>
      <c r="D82" s="19"/>
      <c r="E82" s="19"/>
      <c r="F82" s="19"/>
      <c r="G82" s="19"/>
      <c r="H82" s="19"/>
      <c r="I82" s="19"/>
      <c r="J82" s="19"/>
      <c r="K82" s="20"/>
      <c r="L82" s="20"/>
      <c r="M82" s="20"/>
      <c r="N82" s="20"/>
      <c r="O82" s="20"/>
      <c r="P82" s="20"/>
    </row>
    <row r="83" spans="1:16" ht="20.100000000000001" customHeight="1">
      <c r="A83" s="19"/>
      <c r="B83" s="19"/>
      <c r="C83" s="19"/>
      <c r="D83" s="19"/>
      <c r="E83" s="19"/>
      <c r="F83" s="19"/>
      <c r="G83" s="19"/>
      <c r="H83" s="19"/>
      <c r="I83" s="19"/>
      <c r="J83" s="19"/>
      <c r="K83" s="20"/>
      <c r="L83" s="20"/>
      <c r="M83" s="20"/>
      <c r="N83" s="20"/>
      <c r="O83" s="20"/>
      <c r="P83" s="20"/>
    </row>
    <row r="84" spans="1:16" ht="20.100000000000001" customHeight="1">
      <c r="A84" s="19"/>
      <c r="B84" s="19"/>
      <c r="C84" s="19"/>
      <c r="D84" s="19"/>
      <c r="E84" s="19"/>
      <c r="F84" s="19"/>
      <c r="G84" s="19"/>
      <c r="H84" s="19"/>
      <c r="I84" s="19"/>
      <c r="J84" s="19"/>
      <c r="K84" s="19"/>
      <c r="L84" s="19"/>
      <c r="M84" s="19"/>
      <c r="N84" s="19"/>
      <c r="O84" s="19"/>
      <c r="P84" s="19"/>
    </row>
    <row r="85" spans="1:16" ht="20.100000000000001" customHeight="1">
      <c r="A85" s="19"/>
      <c r="B85" s="19"/>
      <c r="C85" s="19"/>
      <c r="D85" s="19"/>
      <c r="E85" s="19"/>
      <c r="F85" s="19"/>
      <c r="G85" s="19"/>
      <c r="H85" s="19"/>
      <c r="I85" s="19"/>
      <c r="J85" s="19"/>
      <c r="K85" s="19"/>
      <c r="L85" s="19"/>
      <c r="M85" s="19"/>
      <c r="N85" s="19"/>
      <c r="O85" s="19"/>
      <c r="P85" s="19"/>
    </row>
    <row r="86" spans="1:16" ht="20.100000000000001" customHeight="1"/>
    <row r="87" spans="1:16" ht="20.100000000000001" customHeight="1"/>
    <row r="88" spans="1:16" ht="20.100000000000001" customHeight="1"/>
    <row r="89" spans="1:16" ht="20.100000000000001" customHeight="1"/>
    <row r="90" spans="1:16" ht="20.100000000000001" customHeight="1"/>
    <row r="91" spans="1:16" ht="20.100000000000001" customHeight="1"/>
    <row r="92" spans="1:16" ht="20.100000000000001" customHeight="1"/>
    <row r="93" spans="1:16" ht="20.100000000000001" customHeight="1"/>
  </sheetData>
  <sheetProtection password="C76F" sheet="1" objects="1" scenarios="1"/>
  <mergeCells count="66">
    <mergeCell ref="D62:H62"/>
    <mergeCell ref="C66:H66"/>
    <mergeCell ref="D52:H52"/>
    <mergeCell ref="D64:H64"/>
    <mergeCell ref="C62:C64"/>
    <mergeCell ref="C65:H65"/>
    <mergeCell ref="C56:H56"/>
    <mergeCell ref="D59:H59"/>
    <mergeCell ref="D57:H57"/>
    <mergeCell ref="D58:H58"/>
    <mergeCell ref="D63:H63"/>
    <mergeCell ref="C61:H61"/>
    <mergeCell ref="D22:H22"/>
    <mergeCell ref="C24:H24"/>
    <mergeCell ref="C30:H30"/>
    <mergeCell ref="D49:H49"/>
    <mergeCell ref="D44:H44"/>
    <mergeCell ref="D46:H46"/>
    <mergeCell ref="D45:H45"/>
    <mergeCell ref="D47:H47"/>
    <mergeCell ref="D23:H23"/>
    <mergeCell ref="C20:C23"/>
    <mergeCell ref="D20:H20"/>
    <mergeCell ref="D21:H21"/>
    <mergeCell ref="C25:H25"/>
    <mergeCell ref="A39:H39"/>
    <mergeCell ref="A40:B67"/>
    <mergeCell ref="C67:H67"/>
    <mergeCell ref="C51:H51"/>
    <mergeCell ref="C60:H60"/>
    <mergeCell ref="D53:H53"/>
    <mergeCell ref="D54:H54"/>
    <mergeCell ref="D55:H55"/>
    <mergeCell ref="C52:C55"/>
    <mergeCell ref="D32:H32"/>
    <mergeCell ref="D50:H50"/>
    <mergeCell ref="C3:G3"/>
    <mergeCell ref="C4:G4"/>
    <mergeCell ref="D28:H28"/>
    <mergeCell ref="D27:H27"/>
    <mergeCell ref="H4:J4"/>
    <mergeCell ref="C19:H19"/>
    <mergeCell ref="A12:H12"/>
    <mergeCell ref="D15:H15"/>
    <mergeCell ref="D16:H16"/>
    <mergeCell ref="D17:H17"/>
    <mergeCell ref="D18:H18"/>
    <mergeCell ref="C15:C18"/>
    <mergeCell ref="A15:B35"/>
    <mergeCell ref="C31:C32"/>
    <mergeCell ref="O3:P3"/>
    <mergeCell ref="A8:P9"/>
    <mergeCell ref="D43:H43"/>
    <mergeCell ref="C34:H34"/>
    <mergeCell ref="C33:H33"/>
    <mergeCell ref="H3:J3"/>
    <mergeCell ref="C27:C29"/>
    <mergeCell ref="C26:H26"/>
    <mergeCell ref="D29:H29"/>
    <mergeCell ref="D31:H31"/>
    <mergeCell ref="C40:C50"/>
    <mergeCell ref="C35:H35"/>
    <mergeCell ref="D40:H40"/>
    <mergeCell ref="D41:H41"/>
    <mergeCell ref="D42:H42"/>
    <mergeCell ref="D48:H48"/>
  </mergeCells>
  <phoneticPr fontId="5"/>
  <pageMargins left="0.70866141732283472" right="0.31496062992125984" top="0.35433070866141736" bottom="0.35433070866141736" header="0.31496062992125984" footer="0.31496062992125984"/>
  <pageSetup paperSize="9" scale="68"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L55"/>
  <sheetViews>
    <sheetView showGridLines="0" showRowColHeaders="0" zoomScale="80" zoomScaleNormal="80" workbookViewId="0">
      <selection activeCell="B14" sqref="B14"/>
    </sheetView>
  </sheetViews>
  <sheetFormatPr defaultRowHeight="15"/>
  <cols>
    <col min="1" max="1" width="2.5703125" style="1" customWidth="1"/>
    <col min="2" max="2" width="22.7109375" style="1" customWidth="1"/>
    <col min="3" max="3" width="7" style="1" customWidth="1"/>
    <col min="4" max="11" width="13.7109375" style="1" customWidth="1"/>
    <col min="12" max="12" width="0.85546875" style="1" customWidth="1"/>
    <col min="13" max="13" width="0.7109375" style="1" customWidth="1"/>
    <col min="14" max="251" width="9.140625" style="1"/>
    <col min="252" max="252" width="2.5703125" style="1" customWidth="1"/>
    <col min="253" max="253" width="19" style="1" customWidth="1"/>
    <col min="254" max="254" width="7" style="1" customWidth="1"/>
    <col min="255" max="267" width="14.42578125" style="1" customWidth="1"/>
    <col min="268" max="268" width="0.85546875" style="1" customWidth="1"/>
    <col min="269" max="269" width="0.7109375" style="1" customWidth="1"/>
    <col min="270" max="507" width="9.140625" style="1"/>
    <col min="508" max="508" width="2.5703125" style="1" customWidth="1"/>
    <col min="509" max="509" width="19" style="1" customWidth="1"/>
    <col min="510" max="510" width="7" style="1" customWidth="1"/>
    <col min="511" max="523" width="14.42578125" style="1" customWidth="1"/>
    <col min="524" max="524" width="0.85546875" style="1" customWidth="1"/>
    <col min="525" max="525" width="0.7109375" style="1" customWidth="1"/>
    <col min="526" max="763" width="9.140625" style="1"/>
    <col min="764" max="764" width="2.5703125" style="1" customWidth="1"/>
    <col min="765" max="765" width="19" style="1" customWidth="1"/>
    <col min="766" max="766" width="7" style="1" customWidth="1"/>
    <col min="767" max="779" width="14.42578125" style="1" customWidth="1"/>
    <col min="780" max="780" width="0.85546875" style="1" customWidth="1"/>
    <col min="781" max="781" width="0.7109375" style="1" customWidth="1"/>
    <col min="782" max="1019" width="9.140625" style="1"/>
    <col min="1020" max="1020" width="2.5703125" style="1" customWidth="1"/>
    <col min="1021" max="1021" width="19" style="1" customWidth="1"/>
    <col min="1022" max="1022" width="7" style="1" customWidth="1"/>
    <col min="1023" max="1035" width="14.42578125" style="1" customWidth="1"/>
    <col min="1036" max="1036" width="0.85546875" style="1" customWidth="1"/>
    <col min="1037" max="1037" width="0.7109375" style="1" customWidth="1"/>
    <col min="1038" max="1275" width="9.140625" style="1"/>
    <col min="1276" max="1276" width="2.5703125" style="1" customWidth="1"/>
    <col min="1277" max="1277" width="19" style="1" customWidth="1"/>
    <col min="1278" max="1278" width="7" style="1" customWidth="1"/>
    <col min="1279" max="1291" width="14.42578125" style="1" customWidth="1"/>
    <col min="1292" max="1292" width="0.85546875" style="1" customWidth="1"/>
    <col min="1293" max="1293" width="0.7109375" style="1" customWidth="1"/>
    <col min="1294" max="1531" width="9.140625" style="1"/>
    <col min="1532" max="1532" width="2.5703125" style="1" customWidth="1"/>
    <col min="1533" max="1533" width="19" style="1" customWidth="1"/>
    <col min="1534" max="1534" width="7" style="1" customWidth="1"/>
    <col min="1535" max="1547" width="14.42578125" style="1" customWidth="1"/>
    <col min="1548" max="1548" width="0.85546875" style="1" customWidth="1"/>
    <col min="1549" max="1549" width="0.7109375" style="1" customWidth="1"/>
    <col min="1550" max="1787" width="9.140625" style="1"/>
    <col min="1788" max="1788" width="2.5703125" style="1" customWidth="1"/>
    <col min="1789" max="1789" width="19" style="1" customWidth="1"/>
    <col min="1790" max="1790" width="7" style="1" customWidth="1"/>
    <col min="1791" max="1803" width="14.42578125" style="1" customWidth="1"/>
    <col min="1804" max="1804" width="0.85546875" style="1" customWidth="1"/>
    <col min="1805" max="1805" width="0.7109375" style="1" customWidth="1"/>
    <col min="1806" max="2043" width="9.140625" style="1"/>
    <col min="2044" max="2044" width="2.5703125" style="1" customWidth="1"/>
    <col min="2045" max="2045" width="19" style="1" customWidth="1"/>
    <col min="2046" max="2046" width="7" style="1" customWidth="1"/>
    <col min="2047" max="2059" width="14.42578125" style="1" customWidth="1"/>
    <col min="2060" max="2060" width="0.85546875" style="1" customWidth="1"/>
    <col min="2061" max="2061" width="0.7109375" style="1" customWidth="1"/>
    <col min="2062" max="2299" width="9.140625" style="1"/>
    <col min="2300" max="2300" width="2.5703125" style="1" customWidth="1"/>
    <col min="2301" max="2301" width="19" style="1" customWidth="1"/>
    <col min="2302" max="2302" width="7" style="1" customWidth="1"/>
    <col min="2303" max="2315" width="14.42578125" style="1" customWidth="1"/>
    <col min="2316" max="2316" width="0.85546875" style="1" customWidth="1"/>
    <col min="2317" max="2317" width="0.7109375" style="1" customWidth="1"/>
    <col min="2318" max="2555" width="9.140625" style="1"/>
    <col min="2556" max="2556" width="2.5703125" style="1" customWidth="1"/>
    <col min="2557" max="2557" width="19" style="1" customWidth="1"/>
    <col min="2558" max="2558" width="7" style="1" customWidth="1"/>
    <col min="2559" max="2571" width="14.42578125" style="1" customWidth="1"/>
    <col min="2572" max="2572" width="0.85546875" style="1" customWidth="1"/>
    <col min="2573" max="2573" width="0.7109375" style="1" customWidth="1"/>
    <col min="2574" max="2811" width="9.140625" style="1"/>
    <col min="2812" max="2812" width="2.5703125" style="1" customWidth="1"/>
    <col min="2813" max="2813" width="19" style="1" customWidth="1"/>
    <col min="2814" max="2814" width="7" style="1" customWidth="1"/>
    <col min="2815" max="2827" width="14.42578125" style="1" customWidth="1"/>
    <col min="2828" max="2828" width="0.85546875" style="1" customWidth="1"/>
    <col min="2829" max="2829" width="0.7109375" style="1" customWidth="1"/>
    <col min="2830" max="3067" width="9.140625" style="1"/>
    <col min="3068" max="3068" width="2.5703125" style="1" customWidth="1"/>
    <col min="3069" max="3069" width="19" style="1" customWidth="1"/>
    <col min="3070" max="3070" width="7" style="1" customWidth="1"/>
    <col min="3071" max="3083" width="14.42578125" style="1" customWidth="1"/>
    <col min="3084" max="3084" width="0.85546875" style="1" customWidth="1"/>
    <col min="3085" max="3085" width="0.7109375" style="1" customWidth="1"/>
    <col min="3086" max="3323" width="9.140625" style="1"/>
    <col min="3324" max="3324" width="2.5703125" style="1" customWidth="1"/>
    <col min="3325" max="3325" width="19" style="1" customWidth="1"/>
    <col min="3326" max="3326" width="7" style="1" customWidth="1"/>
    <col min="3327" max="3339" width="14.42578125" style="1" customWidth="1"/>
    <col min="3340" max="3340" width="0.85546875" style="1" customWidth="1"/>
    <col min="3341" max="3341" width="0.7109375" style="1" customWidth="1"/>
    <col min="3342" max="3579" width="9.140625" style="1"/>
    <col min="3580" max="3580" width="2.5703125" style="1" customWidth="1"/>
    <col min="3581" max="3581" width="19" style="1" customWidth="1"/>
    <col min="3582" max="3582" width="7" style="1" customWidth="1"/>
    <col min="3583" max="3595" width="14.42578125" style="1" customWidth="1"/>
    <col min="3596" max="3596" width="0.85546875" style="1" customWidth="1"/>
    <col min="3597" max="3597" width="0.7109375" style="1" customWidth="1"/>
    <col min="3598" max="3835" width="9.140625" style="1"/>
    <col min="3836" max="3836" width="2.5703125" style="1" customWidth="1"/>
    <col min="3837" max="3837" width="19" style="1" customWidth="1"/>
    <col min="3838" max="3838" width="7" style="1" customWidth="1"/>
    <col min="3839" max="3851" width="14.42578125" style="1" customWidth="1"/>
    <col min="3852" max="3852" width="0.85546875" style="1" customWidth="1"/>
    <col min="3853" max="3853" width="0.7109375" style="1" customWidth="1"/>
    <col min="3854" max="4091" width="9.140625" style="1"/>
    <col min="4092" max="4092" width="2.5703125" style="1" customWidth="1"/>
    <col min="4093" max="4093" width="19" style="1" customWidth="1"/>
    <col min="4094" max="4094" width="7" style="1" customWidth="1"/>
    <col min="4095" max="4107" width="14.42578125" style="1" customWidth="1"/>
    <col min="4108" max="4108" width="0.85546875" style="1" customWidth="1"/>
    <col min="4109" max="4109" width="0.7109375" style="1" customWidth="1"/>
    <col min="4110" max="4347" width="9.140625" style="1"/>
    <col min="4348" max="4348" width="2.5703125" style="1" customWidth="1"/>
    <col min="4349" max="4349" width="19" style="1" customWidth="1"/>
    <col min="4350" max="4350" width="7" style="1" customWidth="1"/>
    <col min="4351" max="4363" width="14.42578125" style="1" customWidth="1"/>
    <col min="4364" max="4364" width="0.85546875" style="1" customWidth="1"/>
    <col min="4365" max="4365" width="0.7109375" style="1" customWidth="1"/>
    <col min="4366" max="4603" width="9.140625" style="1"/>
    <col min="4604" max="4604" width="2.5703125" style="1" customWidth="1"/>
    <col min="4605" max="4605" width="19" style="1" customWidth="1"/>
    <col min="4606" max="4606" width="7" style="1" customWidth="1"/>
    <col min="4607" max="4619" width="14.42578125" style="1" customWidth="1"/>
    <col min="4620" max="4620" width="0.85546875" style="1" customWidth="1"/>
    <col min="4621" max="4621" width="0.7109375" style="1" customWidth="1"/>
    <col min="4622" max="4859" width="9.140625" style="1"/>
    <col min="4860" max="4860" width="2.5703125" style="1" customWidth="1"/>
    <col min="4861" max="4861" width="19" style="1" customWidth="1"/>
    <col min="4862" max="4862" width="7" style="1" customWidth="1"/>
    <col min="4863" max="4875" width="14.42578125" style="1" customWidth="1"/>
    <col min="4876" max="4876" width="0.85546875" style="1" customWidth="1"/>
    <col min="4877" max="4877" width="0.7109375" style="1" customWidth="1"/>
    <col min="4878" max="5115" width="9.140625" style="1"/>
    <col min="5116" max="5116" width="2.5703125" style="1" customWidth="1"/>
    <col min="5117" max="5117" width="19" style="1" customWidth="1"/>
    <col min="5118" max="5118" width="7" style="1" customWidth="1"/>
    <col min="5119" max="5131" width="14.42578125" style="1" customWidth="1"/>
    <col min="5132" max="5132" width="0.85546875" style="1" customWidth="1"/>
    <col min="5133" max="5133" width="0.7109375" style="1" customWidth="1"/>
    <col min="5134" max="5371" width="9.140625" style="1"/>
    <col min="5372" max="5372" width="2.5703125" style="1" customWidth="1"/>
    <col min="5373" max="5373" width="19" style="1" customWidth="1"/>
    <col min="5374" max="5374" width="7" style="1" customWidth="1"/>
    <col min="5375" max="5387" width="14.42578125" style="1" customWidth="1"/>
    <col min="5388" max="5388" width="0.85546875" style="1" customWidth="1"/>
    <col min="5389" max="5389" width="0.7109375" style="1" customWidth="1"/>
    <col min="5390" max="5627" width="9.140625" style="1"/>
    <col min="5628" max="5628" width="2.5703125" style="1" customWidth="1"/>
    <col min="5629" max="5629" width="19" style="1" customWidth="1"/>
    <col min="5630" max="5630" width="7" style="1" customWidth="1"/>
    <col min="5631" max="5643" width="14.42578125" style="1" customWidth="1"/>
    <col min="5644" max="5644" width="0.85546875" style="1" customWidth="1"/>
    <col min="5645" max="5645" width="0.7109375" style="1" customWidth="1"/>
    <col min="5646" max="5883" width="9.140625" style="1"/>
    <col min="5884" max="5884" width="2.5703125" style="1" customWidth="1"/>
    <col min="5885" max="5885" width="19" style="1" customWidth="1"/>
    <col min="5886" max="5886" width="7" style="1" customWidth="1"/>
    <col min="5887" max="5899" width="14.42578125" style="1" customWidth="1"/>
    <col min="5900" max="5900" width="0.85546875" style="1" customWidth="1"/>
    <col min="5901" max="5901" width="0.7109375" style="1" customWidth="1"/>
    <col min="5902" max="6139" width="9.140625" style="1"/>
    <col min="6140" max="6140" width="2.5703125" style="1" customWidth="1"/>
    <col min="6141" max="6141" width="19" style="1" customWidth="1"/>
    <col min="6142" max="6142" width="7" style="1" customWidth="1"/>
    <col min="6143" max="6155" width="14.42578125" style="1" customWidth="1"/>
    <col min="6156" max="6156" width="0.85546875" style="1" customWidth="1"/>
    <col min="6157" max="6157" width="0.7109375" style="1" customWidth="1"/>
    <col min="6158" max="6395" width="9.140625" style="1"/>
    <col min="6396" max="6396" width="2.5703125" style="1" customWidth="1"/>
    <col min="6397" max="6397" width="19" style="1" customWidth="1"/>
    <col min="6398" max="6398" width="7" style="1" customWidth="1"/>
    <col min="6399" max="6411" width="14.42578125" style="1" customWidth="1"/>
    <col min="6412" max="6412" width="0.85546875" style="1" customWidth="1"/>
    <col min="6413" max="6413" width="0.7109375" style="1" customWidth="1"/>
    <col min="6414" max="6651" width="9.140625" style="1"/>
    <col min="6652" max="6652" width="2.5703125" style="1" customWidth="1"/>
    <col min="6653" max="6653" width="19" style="1" customWidth="1"/>
    <col min="6654" max="6654" width="7" style="1" customWidth="1"/>
    <col min="6655" max="6667" width="14.42578125" style="1" customWidth="1"/>
    <col min="6668" max="6668" width="0.85546875" style="1" customWidth="1"/>
    <col min="6669" max="6669" width="0.7109375" style="1" customWidth="1"/>
    <col min="6670" max="6907" width="9.140625" style="1"/>
    <col min="6908" max="6908" width="2.5703125" style="1" customWidth="1"/>
    <col min="6909" max="6909" width="19" style="1" customWidth="1"/>
    <col min="6910" max="6910" width="7" style="1" customWidth="1"/>
    <col min="6911" max="6923" width="14.42578125" style="1" customWidth="1"/>
    <col min="6924" max="6924" width="0.85546875" style="1" customWidth="1"/>
    <col min="6925" max="6925" width="0.7109375" style="1" customWidth="1"/>
    <col min="6926" max="7163" width="9.140625" style="1"/>
    <col min="7164" max="7164" width="2.5703125" style="1" customWidth="1"/>
    <col min="7165" max="7165" width="19" style="1" customWidth="1"/>
    <col min="7166" max="7166" width="7" style="1" customWidth="1"/>
    <col min="7167" max="7179" width="14.42578125" style="1" customWidth="1"/>
    <col min="7180" max="7180" width="0.85546875" style="1" customWidth="1"/>
    <col min="7181" max="7181" width="0.7109375" style="1" customWidth="1"/>
    <col min="7182" max="7419" width="9.140625" style="1"/>
    <col min="7420" max="7420" width="2.5703125" style="1" customWidth="1"/>
    <col min="7421" max="7421" width="19" style="1" customWidth="1"/>
    <col min="7422" max="7422" width="7" style="1" customWidth="1"/>
    <col min="7423" max="7435" width="14.42578125" style="1" customWidth="1"/>
    <col min="7436" max="7436" width="0.85546875" style="1" customWidth="1"/>
    <col min="7437" max="7437" width="0.7109375" style="1" customWidth="1"/>
    <col min="7438" max="7675" width="9.140625" style="1"/>
    <col min="7676" max="7676" width="2.5703125" style="1" customWidth="1"/>
    <col min="7677" max="7677" width="19" style="1" customWidth="1"/>
    <col min="7678" max="7678" width="7" style="1" customWidth="1"/>
    <col min="7679" max="7691" width="14.42578125" style="1" customWidth="1"/>
    <col min="7692" max="7692" width="0.85546875" style="1" customWidth="1"/>
    <col min="7693" max="7693" width="0.7109375" style="1" customWidth="1"/>
    <col min="7694" max="7931" width="9.140625" style="1"/>
    <col min="7932" max="7932" width="2.5703125" style="1" customWidth="1"/>
    <col min="7933" max="7933" width="19" style="1" customWidth="1"/>
    <col min="7934" max="7934" width="7" style="1" customWidth="1"/>
    <col min="7935" max="7947" width="14.42578125" style="1" customWidth="1"/>
    <col min="7948" max="7948" width="0.85546875" style="1" customWidth="1"/>
    <col min="7949" max="7949" width="0.7109375" style="1" customWidth="1"/>
    <col min="7950" max="8187" width="9.140625" style="1"/>
    <col min="8188" max="8188" width="2.5703125" style="1" customWidth="1"/>
    <col min="8189" max="8189" width="19" style="1" customWidth="1"/>
    <col min="8190" max="8190" width="7" style="1" customWidth="1"/>
    <col min="8191" max="8203" width="14.42578125" style="1" customWidth="1"/>
    <col min="8204" max="8204" width="0.85546875" style="1" customWidth="1"/>
    <col min="8205" max="8205" width="0.7109375" style="1" customWidth="1"/>
    <col min="8206" max="8443" width="9.140625" style="1"/>
    <col min="8444" max="8444" width="2.5703125" style="1" customWidth="1"/>
    <col min="8445" max="8445" width="19" style="1" customWidth="1"/>
    <col min="8446" max="8446" width="7" style="1" customWidth="1"/>
    <col min="8447" max="8459" width="14.42578125" style="1" customWidth="1"/>
    <col min="8460" max="8460" width="0.85546875" style="1" customWidth="1"/>
    <col min="8461" max="8461" width="0.7109375" style="1" customWidth="1"/>
    <col min="8462" max="8699" width="9.140625" style="1"/>
    <col min="8700" max="8700" width="2.5703125" style="1" customWidth="1"/>
    <col min="8701" max="8701" width="19" style="1" customWidth="1"/>
    <col min="8702" max="8702" width="7" style="1" customWidth="1"/>
    <col min="8703" max="8715" width="14.42578125" style="1" customWidth="1"/>
    <col min="8716" max="8716" width="0.85546875" style="1" customWidth="1"/>
    <col min="8717" max="8717" width="0.7109375" style="1" customWidth="1"/>
    <col min="8718" max="8955" width="9.140625" style="1"/>
    <col min="8956" max="8956" width="2.5703125" style="1" customWidth="1"/>
    <col min="8957" max="8957" width="19" style="1" customWidth="1"/>
    <col min="8958" max="8958" width="7" style="1" customWidth="1"/>
    <col min="8959" max="8971" width="14.42578125" style="1" customWidth="1"/>
    <col min="8972" max="8972" width="0.85546875" style="1" customWidth="1"/>
    <col min="8973" max="8973" width="0.7109375" style="1" customWidth="1"/>
    <col min="8974" max="9211" width="9.140625" style="1"/>
    <col min="9212" max="9212" width="2.5703125" style="1" customWidth="1"/>
    <col min="9213" max="9213" width="19" style="1" customWidth="1"/>
    <col min="9214" max="9214" width="7" style="1" customWidth="1"/>
    <col min="9215" max="9227" width="14.42578125" style="1" customWidth="1"/>
    <col min="9228" max="9228" width="0.85546875" style="1" customWidth="1"/>
    <col min="9229" max="9229" width="0.7109375" style="1" customWidth="1"/>
    <col min="9230" max="9467" width="9.140625" style="1"/>
    <col min="9468" max="9468" width="2.5703125" style="1" customWidth="1"/>
    <col min="9469" max="9469" width="19" style="1" customWidth="1"/>
    <col min="9470" max="9470" width="7" style="1" customWidth="1"/>
    <col min="9471" max="9483" width="14.42578125" style="1" customWidth="1"/>
    <col min="9484" max="9484" width="0.85546875" style="1" customWidth="1"/>
    <col min="9485" max="9485" width="0.7109375" style="1" customWidth="1"/>
    <col min="9486" max="9723" width="9.140625" style="1"/>
    <col min="9724" max="9724" width="2.5703125" style="1" customWidth="1"/>
    <col min="9725" max="9725" width="19" style="1" customWidth="1"/>
    <col min="9726" max="9726" width="7" style="1" customWidth="1"/>
    <col min="9727" max="9739" width="14.42578125" style="1" customWidth="1"/>
    <col min="9740" max="9740" width="0.85546875" style="1" customWidth="1"/>
    <col min="9741" max="9741" width="0.7109375" style="1" customWidth="1"/>
    <col min="9742" max="9979" width="9.140625" style="1"/>
    <col min="9980" max="9980" width="2.5703125" style="1" customWidth="1"/>
    <col min="9981" max="9981" width="19" style="1" customWidth="1"/>
    <col min="9982" max="9982" width="7" style="1" customWidth="1"/>
    <col min="9983" max="9995" width="14.42578125" style="1" customWidth="1"/>
    <col min="9996" max="9996" width="0.85546875" style="1" customWidth="1"/>
    <col min="9997" max="9997" width="0.7109375" style="1" customWidth="1"/>
    <col min="9998" max="10235" width="9.140625" style="1"/>
    <col min="10236" max="10236" width="2.5703125" style="1" customWidth="1"/>
    <col min="10237" max="10237" width="19" style="1" customWidth="1"/>
    <col min="10238" max="10238" width="7" style="1" customWidth="1"/>
    <col min="10239" max="10251" width="14.42578125" style="1" customWidth="1"/>
    <col min="10252" max="10252" width="0.85546875" style="1" customWidth="1"/>
    <col min="10253" max="10253" width="0.7109375" style="1" customWidth="1"/>
    <col min="10254" max="10491" width="9.140625" style="1"/>
    <col min="10492" max="10492" width="2.5703125" style="1" customWidth="1"/>
    <col min="10493" max="10493" width="19" style="1" customWidth="1"/>
    <col min="10494" max="10494" width="7" style="1" customWidth="1"/>
    <col min="10495" max="10507" width="14.42578125" style="1" customWidth="1"/>
    <col min="10508" max="10508" width="0.85546875" style="1" customWidth="1"/>
    <col min="10509" max="10509" width="0.7109375" style="1" customWidth="1"/>
    <col min="10510" max="10747" width="9.140625" style="1"/>
    <col min="10748" max="10748" width="2.5703125" style="1" customWidth="1"/>
    <col min="10749" max="10749" width="19" style="1" customWidth="1"/>
    <col min="10750" max="10750" width="7" style="1" customWidth="1"/>
    <col min="10751" max="10763" width="14.42578125" style="1" customWidth="1"/>
    <col min="10764" max="10764" width="0.85546875" style="1" customWidth="1"/>
    <col min="10765" max="10765" width="0.7109375" style="1" customWidth="1"/>
    <col min="10766" max="11003" width="9.140625" style="1"/>
    <col min="11004" max="11004" width="2.5703125" style="1" customWidth="1"/>
    <col min="11005" max="11005" width="19" style="1" customWidth="1"/>
    <col min="11006" max="11006" width="7" style="1" customWidth="1"/>
    <col min="11007" max="11019" width="14.42578125" style="1" customWidth="1"/>
    <col min="11020" max="11020" width="0.85546875" style="1" customWidth="1"/>
    <col min="11021" max="11021" width="0.7109375" style="1" customWidth="1"/>
    <col min="11022" max="11259" width="9.140625" style="1"/>
    <col min="11260" max="11260" width="2.5703125" style="1" customWidth="1"/>
    <col min="11261" max="11261" width="19" style="1" customWidth="1"/>
    <col min="11262" max="11262" width="7" style="1" customWidth="1"/>
    <col min="11263" max="11275" width="14.42578125" style="1" customWidth="1"/>
    <col min="11276" max="11276" width="0.85546875" style="1" customWidth="1"/>
    <col min="11277" max="11277" width="0.7109375" style="1" customWidth="1"/>
    <col min="11278" max="11515" width="9.140625" style="1"/>
    <col min="11516" max="11516" width="2.5703125" style="1" customWidth="1"/>
    <col min="11517" max="11517" width="19" style="1" customWidth="1"/>
    <col min="11518" max="11518" width="7" style="1" customWidth="1"/>
    <col min="11519" max="11531" width="14.42578125" style="1" customWidth="1"/>
    <col min="11532" max="11532" width="0.85546875" style="1" customWidth="1"/>
    <col min="11533" max="11533" width="0.7109375" style="1" customWidth="1"/>
    <col min="11534" max="11771" width="9.140625" style="1"/>
    <col min="11772" max="11772" width="2.5703125" style="1" customWidth="1"/>
    <col min="11773" max="11773" width="19" style="1" customWidth="1"/>
    <col min="11774" max="11774" width="7" style="1" customWidth="1"/>
    <col min="11775" max="11787" width="14.42578125" style="1" customWidth="1"/>
    <col min="11788" max="11788" width="0.85546875" style="1" customWidth="1"/>
    <col min="11789" max="11789" width="0.7109375" style="1" customWidth="1"/>
    <col min="11790" max="12027" width="9.140625" style="1"/>
    <col min="12028" max="12028" width="2.5703125" style="1" customWidth="1"/>
    <col min="12029" max="12029" width="19" style="1" customWidth="1"/>
    <col min="12030" max="12030" width="7" style="1" customWidth="1"/>
    <col min="12031" max="12043" width="14.42578125" style="1" customWidth="1"/>
    <col min="12044" max="12044" width="0.85546875" style="1" customWidth="1"/>
    <col min="12045" max="12045" width="0.7109375" style="1" customWidth="1"/>
    <col min="12046" max="12283" width="9.140625" style="1"/>
    <col min="12284" max="12284" width="2.5703125" style="1" customWidth="1"/>
    <col min="12285" max="12285" width="19" style="1" customWidth="1"/>
    <col min="12286" max="12286" width="7" style="1" customWidth="1"/>
    <col min="12287" max="12299" width="14.42578125" style="1" customWidth="1"/>
    <col min="12300" max="12300" width="0.85546875" style="1" customWidth="1"/>
    <col min="12301" max="12301" width="0.7109375" style="1" customWidth="1"/>
    <col min="12302" max="12539" width="9.140625" style="1"/>
    <col min="12540" max="12540" width="2.5703125" style="1" customWidth="1"/>
    <col min="12541" max="12541" width="19" style="1" customWidth="1"/>
    <col min="12542" max="12542" width="7" style="1" customWidth="1"/>
    <col min="12543" max="12555" width="14.42578125" style="1" customWidth="1"/>
    <col min="12556" max="12556" width="0.85546875" style="1" customWidth="1"/>
    <col min="12557" max="12557" width="0.7109375" style="1" customWidth="1"/>
    <col min="12558" max="12795" width="9.140625" style="1"/>
    <col min="12796" max="12796" width="2.5703125" style="1" customWidth="1"/>
    <col min="12797" max="12797" width="19" style="1" customWidth="1"/>
    <col min="12798" max="12798" width="7" style="1" customWidth="1"/>
    <col min="12799" max="12811" width="14.42578125" style="1" customWidth="1"/>
    <col min="12812" max="12812" width="0.85546875" style="1" customWidth="1"/>
    <col min="12813" max="12813" width="0.7109375" style="1" customWidth="1"/>
    <col min="12814" max="13051" width="9.140625" style="1"/>
    <col min="13052" max="13052" width="2.5703125" style="1" customWidth="1"/>
    <col min="13053" max="13053" width="19" style="1" customWidth="1"/>
    <col min="13054" max="13054" width="7" style="1" customWidth="1"/>
    <col min="13055" max="13067" width="14.42578125" style="1" customWidth="1"/>
    <col min="13068" max="13068" width="0.85546875" style="1" customWidth="1"/>
    <col min="13069" max="13069" width="0.7109375" style="1" customWidth="1"/>
    <col min="13070" max="13307" width="9.140625" style="1"/>
    <col min="13308" max="13308" width="2.5703125" style="1" customWidth="1"/>
    <col min="13309" max="13309" width="19" style="1" customWidth="1"/>
    <col min="13310" max="13310" width="7" style="1" customWidth="1"/>
    <col min="13311" max="13323" width="14.42578125" style="1" customWidth="1"/>
    <col min="13324" max="13324" width="0.85546875" style="1" customWidth="1"/>
    <col min="13325" max="13325" width="0.7109375" style="1" customWidth="1"/>
    <col min="13326" max="13563" width="9.140625" style="1"/>
    <col min="13564" max="13564" width="2.5703125" style="1" customWidth="1"/>
    <col min="13565" max="13565" width="19" style="1" customWidth="1"/>
    <col min="13566" max="13566" width="7" style="1" customWidth="1"/>
    <col min="13567" max="13579" width="14.42578125" style="1" customWidth="1"/>
    <col min="13580" max="13580" width="0.85546875" style="1" customWidth="1"/>
    <col min="13581" max="13581" width="0.7109375" style="1" customWidth="1"/>
    <col min="13582" max="13819" width="9.140625" style="1"/>
    <col min="13820" max="13820" width="2.5703125" style="1" customWidth="1"/>
    <col min="13821" max="13821" width="19" style="1" customWidth="1"/>
    <col min="13822" max="13822" width="7" style="1" customWidth="1"/>
    <col min="13823" max="13835" width="14.42578125" style="1" customWidth="1"/>
    <col min="13836" max="13836" width="0.85546875" style="1" customWidth="1"/>
    <col min="13837" max="13837" width="0.7109375" style="1" customWidth="1"/>
    <col min="13838" max="14075" width="9.140625" style="1"/>
    <col min="14076" max="14076" width="2.5703125" style="1" customWidth="1"/>
    <col min="14077" max="14077" width="19" style="1" customWidth="1"/>
    <col min="14078" max="14078" width="7" style="1" customWidth="1"/>
    <col min="14079" max="14091" width="14.42578125" style="1" customWidth="1"/>
    <col min="14092" max="14092" width="0.85546875" style="1" customWidth="1"/>
    <col min="14093" max="14093" width="0.7109375" style="1" customWidth="1"/>
    <col min="14094" max="14331" width="9.140625" style="1"/>
    <col min="14332" max="14332" width="2.5703125" style="1" customWidth="1"/>
    <col min="14333" max="14333" width="19" style="1" customWidth="1"/>
    <col min="14334" max="14334" width="7" style="1" customWidth="1"/>
    <col min="14335" max="14347" width="14.42578125" style="1" customWidth="1"/>
    <col min="14348" max="14348" width="0.85546875" style="1" customWidth="1"/>
    <col min="14349" max="14349" width="0.7109375" style="1" customWidth="1"/>
    <col min="14350" max="14587" width="9.140625" style="1"/>
    <col min="14588" max="14588" width="2.5703125" style="1" customWidth="1"/>
    <col min="14589" max="14589" width="19" style="1" customWidth="1"/>
    <col min="14590" max="14590" width="7" style="1" customWidth="1"/>
    <col min="14591" max="14603" width="14.42578125" style="1" customWidth="1"/>
    <col min="14604" max="14604" width="0.85546875" style="1" customWidth="1"/>
    <col min="14605" max="14605" width="0.7109375" style="1" customWidth="1"/>
    <col min="14606" max="14843" width="9.140625" style="1"/>
    <col min="14844" max="14844" width="2.5703125" style="1" customWidth="1"/>
    <col min="14845" max="14845" width="19" style="1" customWidth="1"/>
    <col min="14846" max="14846" width="7" style="1" customWidth="1"/>
    <col min="14847" max="14859" width="14.42578125" style="1" customWidth="1"/>
    <col min="14860" max="14860" width="0.85546875" style="1" customWidth="1"/>
    <col min="14861" max="14861" width="0.7109375" style="1" customWidth="1"/>
    <col min="14862" max="15099" width="9.140625" style="1"/>
    <col min="15100" max="15100" width="2.5703125" style="1" customWidth="1"/>
    <col min="15101" max="15101" width="19" style="1" customWidth="1"/>
    <col min="15102" max="15102" width="7" style="1" customWidth="1"/>
    <col min="15103" max="15115" width="14.42578125" style="1" customWidth="1"/>
    <col min="15116" max="15116" width="0.85546875" style="1" customWidth="1"/>
    <col min="15117" max="15117" width="0.7109375" style="1" customWidth="1"/>
    <col min="15118" max="15355" width="9.140625" style="1"/>
    <col min="15356" max="15356" width="2.5703125" style="1" customWidth="1"/>
    <col min="15357" max="15357" width="19" style="1" customWidth="1"/>
    <col min="15358" max="15358" width="7" style="1" customWidth="1"/>
    <col min="15359" max="15371" width="14.42578125" style="1" customWidth="1"/>
    <col min="15372" max="15372" width="0.85546875" style="1" customWidth="1"/>
    <col min="15373" max="15373" width="0.7109375" style="1" customWidth="1"/>
    <col min="15374" max="15611" width="9.140625" style="1"/>
    <col min="15612" max="15612" width="2.5703125" style="1" customWidth="1"/>
    <col min="15613" max="15613" width="19" style="1" customWidth="1"/>
    <col min="15614" max="15614" width="7" style="1" customWidth="1"/>
    <col min="15615" max="15627" width="14.42578125" style="1" customWidth="1"/>
    <col min="15628" max="15628" width="0.85546875" style="1" customWidth="1"/>
    <col min="15629" max="15629" width="0.7109375" style="1" customWidth="1"/>
    <col min="15630" max="15867" width="9.140625" style="1"/>
    <col min="15868" max="15868" width="2.5703125" style="1" customWidth="1"/>
    <col min="15869" max="15869" width="19" style="1" customWidth="1"/>
    <col min="15870" max="15870" width="7" style="1" customWidth="1"/>
    <col min="15871" max="15883" width="14.42578125" style="1" customWidth="1"/>
    <col min="15884" max="15884" width="0.85546875" style="1" customWidth="1"/>
    <col min="15885" max="15885" width="0.7109375" style="1" customWidth="1"/>
    <col min="15886" max="16123" width="9.140625" style="1"/>
    <col min="16124" max="16124" width="2.5703125" style="1" customWidth="1"/>
    <col min="16125" max="16125" width="19" style="1" customWidth="1"/>
    <col min="16126" max="16126" width="7" style="1" customWidth="1"/>
    <col min="16127" max="16139" width="14.42578125" style="1" customWidth="1"/>
    <col min="16140" max="16140" width="0.85546875" style="1" customWidth="1"/>
    <col min="16141" max="16141" width="0.7109375" style="1" customWidth="1"/>
    <col min="16142" max="16384" width="9.140625" style="1"/>
  </cols>
  <sheetData>
    <row r="2" spans="1:12" ht="18.75" customHeight="1">
      <c r="B2" s="783" t="s">
        <v>0</v>
      </c>
      <c r="C2" s="961">
        <f>基本項目入力!E9</f>
        <v>0</v>
      </c>
      <c r="D2" s="961"/>
      <c r="E2" s="961"/>
      <c r="F2" s="54"/>
      <c r="G2" s="42"/>
      <c r="H2" s="42"/>
      <c r="I2" s="782" t="s">
        <v>206</v>
      </c>
      <c r="J2" s="900">
        <f>基本項目入力!E13</f>
        <v>0</v>
      </c>
      <c r="K2" s="900"/>
    </row>
    <row r="3" spans="1:12" ht="18.75" customHeight="1">
      <c r="B3" s="783" t="s">
        <v>2</v>
      </c>
      <c r="C3" s="1026">
        <f>基本項目入力!E11</f>
        <v>0</v>
      </c>
      <c r="D3" s="1026"/>
      <c r="E3" s="1026"/>
      <c r="F3" s="784"/>
      <c r="G3" s="777"/>
      <c r="H3" s="777"/>
      <c r="I3" s="785"/>
      <c r="J3" s="785"/>
      <c r="L3" s="23"/>
    </row>
    <row r="4" spans="1:12" ht="18.75" hidden="1" customHeight="1">
      <c r="A4" s="1023"/>
      <c r="B4" s="1024"/>
      <c r="C4" s="1025"/>
      <c r="D4" s="1025"/>
      <c r="E4" s="786"/>
      <c r="F4" s="786"/>
      <c r="G4" s="786"/>
      <c r="H4" s="786"/>
      <c r="K4" s="785"/>
      <c r="L4" s="23"/>
    </row>
    <row r="5" spans="1:12" ht="18.75" hidden="1" customHeight="1">
      <c r="C5" s="786"/>
      <c r="D5" s="786"/>
      <c r="E5" s="786"/>
      <c r="F5" s="786"/>
      <c r="G5" s="786"/>
      <c r="H5" s="786"/>
      <c r="I5" s="786"/>
      <c r="J5" s="786"/>
      <c r="K5" s="786"/>
      <c r="L5" s="23"/>
    </row>
    <row r="6" spans="1:12" ht="18.75" customHeight="1">
      <c r="C6" s="786"/>
      <c r="D6" s="786"/>
      <c r="E6" s="786"/>
      <c r="F6" s="785"/>
      <c r="G6" s="786"/>
      <c r="H6" s="786"/>
      <c r="I6" s="786"/>
      <c r="J6" s="786"/>
      <c r="K6" s="786"/>
      <c r="L6" s="23"/>
    </row>
    <row r="7" spans="1:12" ht="18.75" customHeight="1">
      <c r="A7" s="1027" t="s">
        <v>33</v>
      </c>
      <c r="B7" s="1027"/>
      <c r="C7" s="1027"/>
      <c r="D7" s="1027"/>
      <c r="E7" s="1027"/>
      <c r="F7" s="1027"/>
      <c r="G7" s="1027"/>
      <c r="H7" s="1027"/>
      <c r="I7" s="1027"/>
      <c r="J7" s="1027"/>
      <c r="K7" s="1027"/>
      <c r="L7" s="23"/>
    </row>
    <row r="8" spans="1:12" ht="18.75" customHeight="1">
      <c r="A8" s="1027"/>
      <c r="B8" s="1027"/>
      <c r="C8" s="1027"/>
      <c r="D8" s="1027"/>
      <c r="E8" s="1027"/>
      <c r="F8" s="1027"/>
      <c r="G8" s="1027"/>
      <c r="H8" s="1027"/>
      <c r="I8" s="1027"/>
      <c r="J8" s="1027"/>
      <c r="K8" s="1027"/>
      <c r="L8" s="23"/>
    </row>
    <row r="9" spans="1:12" ht="18.75" customHeight="1">
      <c r="C9" s="6"/>
      <c r="D9" s="6"/>
      <c r="E9" s="6"/>
      <c r="F9" s="6"/>
      <c r="G9" s="6"/>
      <c r="H9" s="6"/>
      <c r="I9" s="6"/>
      <c r="J9" s="6"/>
      <c r="K9" s="6"/>
      <c r="L9" s="23"/>
    </row>
    <row r="10" spans="1:12" ht="21" customHeight="1">
      <c r="A10" s="347" t="s">
        <v>34</v>
      </c>
      <c r="B10" s="265"/>
      <c r="J10" s="810" t="s">
        <v>3</v>
      </c>
      <c r="K10" s="811">
        <f>基本項目入力!E15</f>
        <v>0</v>
      </c>
    </row>
    <row r="11" spans="1:12" ht="24.95" customHeight="1">
      <c r="A11" s="348"/>
      <c r="B11" s="94"/>
      <c r="C11" s="94"/>
      <c r="D11" s="96" t="str">
        <f>基本項目入力!$F$17-2&amp;"/"&amp;基本項目入力!$H$17&amp;"期"</f>
        <v>-2/期</v>
      </c>
      <c r="E11" s="96" t="str">
        <f>基本項目入力!$F$17-1&amp;"/"&amp;基本項目入力!$H$17&amp;"期"</f>
        <v>-1/期</v>
      </c>
      <c r="F11" s="96" t="str">
        <f>基本項目入力!$F$17&amp;"/"&amp;基本項目入力!$H$17&amp;"期"</f>
        <v>/期</v>
      </c>
      <c r="G11" s="97" t="str">
        <f>基本項目入力!$F$17+1&amp;"/"&amp;基本項目入力!$H$17&amp;"期"</f>
        <v>1/期</v>
      </c>
      <c r="H11" s="349" t="str">
        <f>基本項目入力!$F$17+2&amp;"/"&amp;基本項目入力!$H$17&amp;"期"</f>
        <v>2/期</v>
      </c>
      <c r="I11" s="96" t="str">
        <f>基本項目入力!$F$17+3&amp;"/"&amp;基本項目入力!$H$17&amp;"期"</f>
        <v>3/期</v>
      </c>
      <c r="J11" s="96" t="str">
        <f>基本項目入力!$F$17+4&amp;"/"&amp;基本項目入力!$H$17&amp;"期"</f>
        <v>4/期</v>
      </c>
      <c r="K11" s="95" t="str">
        <f>基本項目入力!$F$17+5&amp;"/"&amp;基本項目入力!$H$17&amp;"期"</f>
        <v>5/期</v>
      </c>
    </row>
    <row r="12" spans="1:12" ht="24.95" customHeight="1" thickBot="1">
      <c r="A12" s="350"/>
      <c r="B12" s="101"/>
      <c r="C12" s="101"/>
      <c r="D12" s="102" t="s">
        <v>4</v>
      </c>
      <c r="E12" s="102" t="s">
        <v>4</v>
      </c>
      <c r="F12" s="103" t="s">
        <v>4</v>
      </c>
      <c r="G12" s="104" t="s">
        <v>136</v>
      </c>
      <c r="H12" s="105" t="s">
        <v>294</v>
      </c>
      <c r="I12" s="105" t="s">
        <v>295</v>
      </c>
      <c r="J12" s="105" t="s">
        <v>296</v>
      </c>
      <c r="K12" s="102" t="s">
        <v>297</v>
      </c>
    </row>
    <row r="13" spans="1:12" ht="24.95" customHeight="1" thickTop="1">
      <c r="A13" s="351" t="s">
        <v>6</v>
      </c>
      <c r="B13" s="352"/>
      <c r="C13" s="352"/>
      <c r="D13" s="353">
        <f t="shared" ref="D13:K13" si="0">SUM(D14:D17)</f>
        <v>0</v>
      </c>
      <c r="E13" s="353">
        <f t="shared" si="0"/>
        <v>0</v>
      </c>
      <c r="F13" s="354">
        <f t="shared" si="0"/>
        <v>0</v>
      </c>
      <c r="G13" s="355">
        <f t="shared" si="0"/>
        <v>0</v>
      </c>
      <c r="H13" s="356">
        <f t="shared" si="0"/>
        <v>0</v>
      </c>
      <c r="I13" s="356">
        <f t="shared" si="0"/>
        <v>0</v>
      </c>
      <c r="J13" s="356">
        <f t="shared" si="0"/>
        <v>0</v>
      </c>
      <c r="K13" s="353">
        <f t="shared" si="0"/>
        <v>0</v>
      </c>
    </row>
    <row r="14" spans="1:12" ht="24.95" customHeight="1">
      <c r="A14" s="357"/>
      <c r="B14" s="358"/>
      <c r="C14" s="359" t="s">
        <v>35</v>
      </c>
      <c r="D14" s="360"/>
      <c r="E14" s="360"/>
      <c r="F14" s="361"/>
      <c r="G14" s="362"/>
      <c r="H14" s="363"/>
      <c r="I14" s="363"/>
      <c r="J14" s="363"/>
      <c r="K14" s="360"/>
    </row>
    <row r="15" spans="1:12" ht="24.95" customHeight="1">
      <c r="A15" s="357"/>
      <c r="B15" s="364"/>
      <c r="C15" s="365" t="s">
        <v>35</v>
      </c>
      <c r="D15" s="366"/>
      <c r="E15" s="366"/>
      <c r="F15" s="367"/>
      <c r="G15" s="368"/>
      <c r="H15" s="369"/>
      <c r="I15" s="369"/>
      <c r="J15" s="369"/>
      <c r="K15" s="366"/>
    </row>
    <row r="16" spans="1:12" ht="24.95" customHeight="1">
      <c r="A16" s="357"/>
      <c r="B16" s="364"/>
      <c r="C16" s="365" t="s">
        <v>35</v>
      </c>
      <c r="D16" s="366"/>
      <c r="E16" s="366"/>
      <c r="F16" s="367"/>
      <c r="G16" s="368"/>
      <c r="H16" s="369"/>
      <c r="I16" s="369"/>
      <c r="J16" s="369"/>
      <c r="K16" s="366"/>
    </row>
    <row r="17" spans="1:11" ht="24.95" customHeight="1">
      <c r="A17" s="370"/>
      <c r="B17" s="371"/>
      <c r="C17" s="372" t="s">
        <v>35</v>
      </c>
      <c r="D17" s="373"/>
      <c r="E17" s="373"/>
      <c r="F17" s="374"/>
      <c r="G17" s="375"/>
      <c r="H17" s="376"/>
      <c r="I17" s="376"/>
      <c r="J17" s="376"/>
      <c r="K17" s="373"/>
    </row>
    <row r="18" spans="1:11" ht="18" customHeight="1">
      <c r="A18" s="346" t="s">
        <v>36</v>
      </c>
      <c r="B18" s="5"/>
      <c r="C18" s="377"/>
      <c r="D18" s="5"/>
      <c r="E18" s="5"/>
      <c r="F18" s="5"/>
      <c r="G18" s="5"/>
      <c r="H18" s="5"/>
      <c r="I18" s="5"/>
      <c r="J18" s="5"/>
      <c r="K18" s="5"/>
    </row>
    <row r="19" spans="1:11" ht="24.95" customHeight="1">
      <c r="A19" s="378" t="s">
        <v>7</v>
      </c>
      <c r="B19" s="93"/>
      <c r="C19" s="379"/>
      <c r="D19" s="380">
        <f>SUM(D20:D30)</f>
        <v>0</v>
      </c>
      <c r="E19" s="380">
        <f t="shared" ref="E19:K19" si="1">SUM(E20:E30)</f>
        <v>0</v>
      </c>
      <c r="F19" s="381">
        <f>SUM(F20:F30)</f>
        <v>0</v>
      </c>
      <c r="G19" s="382">
        <f>SUM(G20:G30)</f>
        <v>0</v>
      </c>
      <c r="H19" s="383">
        <f>SUM(H20:H30)</f>
        <v>0</v>
      </c>
      <c r="I19" s="383">
        <f>SUM(I20:I30)</f>
        <v>0</v>
      </c>
      <c r="J19" s="383">
        <f t="shared" si="1"/>
        <v>0</v>
      </c>
      <c r="K19" s="380">
        <f t="shared" si="1"/>
        <v>0</v>
      </c>
    </row>
    <row r="20" spans="1:11" ht="24.95" customHeight="1">
      <c r="A20" s="357"/>
      <c r="B20" s="970" t="s">
        <v>37</v>
      </c>
      <c r="C20" s="986"/>
      <c r="D20" s="384"/>
      <c r="E20" s="384"/>
      <c r="F20" s="385"/>
      <c r="G20" s="386"/>
      <c r="H20" s="387"/>
      <c r="I20" s="387"/>
      <c r="J20" s="387"/>
      <c r="K20" s="384"/>
    </row>
    <row r="21" spans="1:11" ht="24.95" customHeight="1">
      <c r="A21" s="357"/>
      <c r="B21" s="952" t="s">
        <v>38</v>
      </c>
      <c r="C21" s="984"/>
      <c r="D21" s="366"/>
      <c r="E21" s="366"/>
      <c r="F21" s="367"/>
      <c r="G21" s="368"/>
      <c r="H21" s="369"/>
      <c r="I21" s="369"/>
      <c r="J21" s="369"/>
      <c r="K21" s="366"/>
    </row>
    <row r="22" spans="1:11" ht="24.95" customHeight="1">
      <c r="A22" s="357"/>
      <c r="B22" s="952" t="s">
        <v>39</v>
      </c>
      <c r="C22" s="984"/>
      <c r="D22" s="366"/>
      <c r="E22" s="366"/>
      <c r="F22" s="367"/>
      <c r="G22" s="368"/>
      <c r="H22" s="369"/>
      <c r="I22" s="369"/>
      <c r="J22" s="369"/>
      <c r="K22" s="366"/>
    </row>
    <row r="23" spans="1:11" ht="24.95" customHeight="1">
      <c r="A23" s="357"/>
      <c r="B23" s="952" t="s">
        <v>40</v>
      </c>
      <c r="C23" s="984"/>
      <c r="D23" s="366"/>
      <c r="E23" s="366"/>
      <c r="F23" s="367"/>
      <c r="G23" s="368"/>
      <c r="H23" s="369"/>
      <c r="I23" s="369"/>
      <c r="J23" s="369"/>
      <c r="K23" s="366"/>
    </row>
    <row r="24" spans="1:11" ht="24.95" customHeight="1">
      <c r="A24" s="357"/>
      <c r="B24" s="952" t="s">
        <v>41</v>
      </c>
      <c r="C24" s="984"/>
      <c r="D24" s="366"/>
      <c r="E24" s="366"/>
      <c r="F24" s="367"/>
      <c r="G24" s="368"/>
      <c r="H24" s="369"/>
      <c r="I24" s="369"/>
      <c r="J24" s="369"/>
      <c r="K24" s="366"/>
    </row>
    <row r="25" spans="1:11" ht="24.95" customHeight="1">
      <c r="A25" s="357"/>
      <c r="B25" s="952" t="s">
        <v>42</v>
      </c>
      <c r="C25" s="984"/>
      <c r="D25" s="366"/>
      <c r="E25" s="366"/>
      <c r="F25" s="367"/>
      <c r="G25" s="368"/>
      <c r="H25" s="369"/>
      <c r="I25" s="369"/>
      <c r="J25" s="369"/>
      <c r="K25" s="366"/>
    </row>
    <row r="26" spans="1:11" ht="24.95" customHeight="1">
      <c r="A26" s="357"/>
      <c r="B26" s="952" t="s">
        <v>43</v>
      </c>
      <c r="C26" s="984"/>
      <c r="D26" s="366"/>
      <c r="E26" s="366"/>
      <c r="F26" s="367"/>
      <c r="G26" s="368"/>
      <c r="H26" s="369"/>
      <c r="I26" s="369"/>
      <c r="J26" s="369"/>
      <c r="K26" s="366"/>
    </row>
    <row r="27" spans="1:11" ht="24.95" customHeight="1">
      <c r="A27" s="357"/>
      <c r="B27" s="952" t="s">
        <v>44</v>
      </c>
      <c r="C27" s="984"/>
      <c r="D27" s="388"/>
      <c r="E27" s="388"/>
      <c r="F27" s="389"/>
      <c r="G27" s="390"/>
      <c r="H27" s="391"/>
      <c r="I27" s="391"/>
      <c r="J27" s="391"/>
      <c r="K27" s="388"/>
    </row>
    <row r="28" spans="1:11" ht="24.95" customHeight="1">
      <c r="A28" s="357"/>
      <c r="B28" s="977" t="s">
        <v>45</v>
      </c>
      <c r="C28" s="980"/>
      <c r="D28" s="392"/>
      <c r="E28" s="392"/>
      <c r="F28" s="393"/>
      <c r="G28" s="394"/>
      <c r="H28" s="395"/>
      <c r="I28" s="392"/>
      <c r="J28" s="392"/>
      <c r="K28" s="392"/>
    </row>
    <row r="29" spans="1:11" ht="24.95" customHeight="1">
      <c r="A29" s="357"/>
      <c r="B29" s="1028" t="s">
        <v>46</v>
      </c>
      <c r="C29" s="1029"/>
      <c r="D29" s="396"/>
      <c r="E29" s="396"/>
      <c r="F29" s="397"/>
      <c r="G29" s="398"/>
      <c r="H29" s="399"/>
      <c r="I29" s="399"/>
      <c r="J29" s="399"/>
      <c r="K29" s="396"/>
    </row>
    <row r="30" spans="1:11" ht="24.95" customHeight="1">
      <c r="A30" s="370"/>
      <c r="B30" s="1028" t="s">
        <v>309</v>
      </c>
      <c r="C30" s="1029"/>
      <c r="D30" s="373"/>
      <c r="E30" s="373"/>
      <c r="F30" s="374"/>
      <c r="G30" s="375"/>
      <c r="H30" s="376"/>
      <c r="I30" s="376"/>
      <c r="J30" s="376"/>
      <c r="K30" s="373"/>
    </row>
    <row r="31" spans="1:11" ht="18" customHeight="1">
      <c r="A31" s="400" t="s">
        <v>47</v>
      </c>
      <c r="B31" s="401"/>
      <c r="C31" s="401"/>
      <c r="D31" s="301"/>
      <c r="E31" s="301"/>
      <c r="F31" s="301"/>
      <c r="G31" s="301"/>
      <c r="H31" s="301"/>
      <c r="I31" s="301"/>
      <c r="J31" s="301"/>
      <c r="K31" s="301"/>
    </row>
    <row r="32" spans="1:11" ht="24.95" customHeight="1">
      <c r="A32" s="402" t="s">
        <v>8</v>
      </c>
      <c r="B32" s="403"/>
      <c r="C32" s="404"/>
      <c r="D32" s="405">
        <f t="shared" ref="D32:K32" si="2">+売上高-売上原価</f>
        <v>0</v>
      </c>
      <c r="E32" s="405">
        <f t="shared" si="2"/>
        <v>0</v>
      </c>
      <c r="F32" s="406">
        <f t="shared" si="2"/>
        <v>0</v>
      </c>
      <c r="G32" s="407">
        <f t="shared" si="2"/>
        <v>0</v>
      </c>
      <c r="H32" s="405">
        <f t="shared" si="2"/>
        <v>0</v>
      </c>
      <c r="I32" s="405">
        <f t="shared" si="2"/>
        <v>0</v>
      </c>
      <c r="J32" s="405">
        <f t="shared" si="2"/>
        <v>0</v>
      </c>
      <c r="K32" s="405">
        <f t="shared" si="2"/>
        <v>0</v>
      </c>
    </row>
    <row r="33" spans="1:11" ht="24.95" customHeight="1">
      <c r="A33" s="408"/>
      <c r="B33" s="1030" t="s">
        <v>9</v>
      </c>
      <c r="C33" s="1031"/>
      <c r="D33" s="409" t="str">
        <f>IF(ISERROR(+売上総利益/売上高),"",+売上総利益/売上高)</f>
        <v/>
      </c>
      <c r="E33" s="409" t="str">
        <f t="shared" ref="E33:K33" si="3">IF(ISERROR(+売上総利益/売上高),"",+売上総利益/売上高)</f>
        <v/>
      </c>
      <c r="F33" s="410" t="str">
        <f t="shared" si="3"/>
        <v/>
      </c>
      <c r="G33" s="411" t="str">
        <f t="shared" si="3"/>
        <v/>
      </c>
      <c r="H33" s="409" t="str">
        <f t="shared" si="3"/>
        <v/>
      </c>
      <c r="I33" s="409" t="str">
        <f t="shared" si="3"/>
        <v/>
      </c>
      <c r="J33" s="409" t="str">
        <f t="shared" si="3"/>
        <v/>
      </c>
      <c r="K33" s="409" t="str">
        <f t="shared" si="3"/>
        <v/>
      </c>
    </row>
    <row r="34" spans="1:11" ht="18" customHeight="1">
      <c r="A34" s="412" t="s">
        <v>48</v>
      </c>
      <c r="B34" s="413"/>
      <c r="C34" s="300"/>
      <c r="D34" s="301"/>
      <c r="E34" s="301"/>
      <c r="F34" s="301"/>
      <c r="G34" s="301"/>
      <c r="H34" s="301"/>
      <c r="I34" s="301"/>
      <c r="J34" s="301"/>
      <c r="K34" s="301"/>
    </row>
    <row r="35" spans="1:11" ht="24.95" customHeight="1">
      <c r="A35" s="378" t="s">
        <v>10</v>
      </c>
      <c r="B35" s="93"/>
      <c r="C35" s="379"/>
      <c r="D35" s="380">
        <f>SUM(D40:D50)</f>
        <v>0</v>
      </c>
      <c r="E35" s="380">
        <f t="shared" ref="E35:K35" si="4">SUM(E40:E50)</f>
        <v>0</v>
      </c>
      <c r="F35" s="381">
        <f t="shared" si="4"/>
        <v>0</v>
      </c>
      <c r="G35" s="382">
        <f t="shared" si="4"/>
        <v>0</v>
      </c>
      <c r="H35" s="383">
        <f>SUM(H40:H50)</f>
        <v>0</v>
      </c>
      <c r="I35" s="383">
        <f>SUM(I40:I50)</f>
        <v>0</v>
      </c>
      <c r="J35" s="383">
        <f t="shared" si="4"/>
        <v>0</v>
      </c>
      <c r="K35" s="380">
        <f t="shared" si="4"/>
        <v>0</v>
      </c>
    </row>
    <row r="36" spans="1:11" ht="24.95" customHeight="1">
      <c r="A36" s="357"/>
      <c r="B36" s="970" t="s">
        <v>49</v>
      </c>
      <c r="C36" s="986"/>
      <c r="D36" s="384"/>
      <c r="E36" s="384"/>
      <c r="F36" s="385"/>
      <c r="G36" s="386"/>
      <c r="H36" s="387"/>
      <c r="I36" s="387"/>
      <c r="J36" s="387"/>
      <c r="K36" s="384"/>
    </row>
    <row r="37" spans="1:11" ht="24.95" customHeight="1">
      <c r="A37" s="357"/>
      <c r="B37" s="952" t="s">
        <v>50</v>
      </c>
      <c r="C37" s="984"/>
      <c r="D37" s="366"/>
      <c r="E37" s="366"/>
      <c r="F37" s="367"/>
      <c r="G37" s="368"/>
      <c r="H37" s="369"/>
      <c r="I37" s="369"/>
      <c r="J37" s="369"/>
      <c r="K37" s="366"/>
    </row>
    <row r="38" spans="1:11" ht="24.95" customHeight="1">
      <c r="A38" s="357"/>
      <c r="B38" s="952" t="s">
        <v>51</v>
      </c>
      <c r="C38" s="984"/>
      <c r="D38" s="366"/>
      <c r="E38" s="366"/>
      <c r="F38" s="367"/>
      <c r="G38" s="368"/>
      <c r="H38" s="369"/>
      <c r="I38" s="369"/>
      <c r="J38" s="369"/>
      <c r="K38" s="366"/>
    </row>
    <row r="39" spans="1:11" ht="24.95" customHeight="1">
      <c r="A39" s="357"/>
      <c r="B39" s="977" t="s">
        <v>52</v>
      </c>
      <c r="C39" s="980"/>
      <c r="D39" s="414"/>
      <c r="E39" s="414"/>
      <c r="F39" s="415"/>
      <c r="G39" s="416"/>
      <c r="H39" s="417"/>
      <c r="I39" s="417"/>
      <c r="J39" s="417"/>
      <c r="K39" s="414"/>
    </row>
    <row r="40" spans="1:11" ht="24.95" customHeight="1">
      <c r="A40" s="418"/>
      <c r="B40" s="955" t="s">
        <v>53</v>
      </c>
      <c r="C40" s="1032"/>
      <c r="D40" s="419">
        <f t="shared" ref="D40:K40" si="5">SUM(D36:D39)</f>
        <v>0</v>
      </c>
      <c r="E40" s="419">
        <f t="shared" si="5"/>
        <v>0</v>
      </c>
      <c r="F40" s="420">
        <f t="shared" si="5"/>
        <v>0</v>
      </c>
      <c r="G40" s="421">
        <f t="shared" si="5"/>
        <v>0</v>
      </c>
      <c r="H40" s="422">
        <f t="shared" si="5"/>
        <v>0</v>
      </c>
      <c r="I40" s="422">
        <f t="shared" si="5"/>
        <v>0</v>
      </c>
      <c r="J40" s="422">
        <f t="shared" si="5"/>
        <v>0</v>
      </c>
      <c r="K40" s="419">
        <f t="shared" si="5"/>
        <v>0</v>
      </c>
    </row>
    <row r="41" spans="1:11" ht="24.95" customHeight="1">
      <c r="A41" s="357"/>
      <c r="B41" s="970" t="s">
        <v>54</v>
      </c>
      <c r="C41" s="986"/>
      <c r="D41" s="384"/>
      <c r="E41" s="384"/>
      <c r="F41" s="385"/>
      <c r="G41" s="386"/>
      <c r="H41" s="387"/>
      <c r="I41" s="387"/>
      <c r="J41" s="387"/>
      <c r="K41" s="384"/>
    </row>
    <row r="42" spans="1:11" ht="24.95" customHeight="1">
      <c r="A42" s="357"/>
      <c r="B42" s="952" t="s">
        <v>55</v>
      </c>
      <c r="C42" s="984"/>
      <c r="D42" s="423"/>
      <c r="E42" s="423"/>
      <c r="F42" s="424"/>
      <c r="G42" s="425"/>
      <c r="H42" s="426"/>
      <c r="I42" s="426"/>
      <c r="J42" s="426"/>
      <c r="K42" s="423"/>
    </row>
    <row r="43" spans="1:11" ht="24.95" customHeight="1">
      <c r="A43" s="357"/>
      <c r="B43" s="952" t="s">
        <v>56</v>
      </c>
      <c r="C43" s="984"/>
      <c r="D43" s="366"/>
      <c r="E43" s="366"/>
      <c r="F43" s="367"/>
      <c r="G43" s="368"/>
      <c r="H43" s="369"/>
      <c r="I43" s="369"/>
      <c r="J43" s="369"/>
      <c r="K43" s="366"/>
    </row>
    <row r="44" spans="1:11" ht="24.95" customHeight="1">
      <c r="A44" s="357"/>
      <c r="B44" s="952" t="s">
        <v>57</v>
      </c>
      <c r="C44" s="984"/>
      <c r="D44" s="366"/>
      <c r="E44" s="366"/>
      <c r="F44" s="367"/>
      <c r="G44" s="368"/>
      <c r="H44" s="369"/>
      <c r="I44" s="369"/>
      <c r="J44" s="369"/>
      <c r="K44" s="366"/>
    </row>
    <row r="45" spans="1:11" ht="24.95" customHeight="1">
      <c r="A45" s="357"/>
      <c r="B45" s="952" t="s">
        <v>58</v>
      </c>
      <c r="C45" s="984"/>
      <c r="D45" s="366"/>
      <c r="E45" s="366"/>
      <c r="F45" s="367"/>
      <c r="G45" s="368"/>
      <c r="H45" s="369"/>
      <c r="I45" s="369"/>
      <c r="J45" s="369"/>
      <c r="K45" s="366"/>
    </row>
    <row r="46" spans="1:11" ht="24.95" customHeight="1">
      <c r="A46" s="357"/>
      <c r="B46" s="952" t="s">
        <v>59</v>
      </c>
      <c r="C46" s="984"/>
      <c r="D46" s="366"/>
      <c r="E46" s="366"/>
      <c r="F46" s="367"/>
      <c r="G46" s="368"/>
      <c r="H46" s="369"/>
      <c r="I46" s="369"/>
      <c r="J46" s="369"/>
      <c r="K46" s="366"/>
    </row>
    <row r="47" spans="1:11" ht="24.95" customHeight="1">
      <c r="A47" s="357"/>
      <c r="B47" s="952" t="s">
        <v>60</v>
      </c>
      <c r="C47" s="984"/>
      <c r="D47" s="366"/>
      <c r="E47" s="366"/>
      <c r="F47" s="367"/>
      <c r="G47" s="368"/>
      <c r="H47" s="369"/>
      <c r="I47" s="369"/>
      <c r="J47" s="369"/>
      <c r="K47" s="366"/>
    </row>
    <row r="48" spans="1:11" ht="24.95" customHeight="1">
      <c r="A48" s="357"/>
      <c r="B48" s="952" t="s">
        <v>61</v>
      </c>
      <c r="C48" s="984"/>
      <c r="D48" s="366"/>
      <c r="E48" s="366"/>
      <c r="F48" s="367"/>
      <c r="G48" s="368"/>
      <c r="H48" s="369"/>
      <c r="I48" s="369"/>
      <c r="J48" s="369"/>
      <c r="K48" s="366"/>
    </row>
    <row r="49" spans="1:11" ht="24.95" customHeight="1">
      <c r="A49" s="357"/>
      <c r="B49" s="952" t="s">
        <v>62</v>
      </c>
      <c r="C49" s="984"/>
      <c r="D49" s="366"/>
      <c r="E49" s="366"/>
      <c r="F49" s="367"/>
      <c r="G49" s="368"/>
      <c r="H49" s="369"/>
      <c r="I49" s="369"/>
      <c r="J49" s="369"/>
      <c r="K49" s="366"/>
    </row>
    <row r="50" spans="1:11" ht="24.95" customHeight="1">
      <c r="A50" s="370"/>
      <c r="B50" s="977" t="s">
        <v>63</v>
      </c>
      <c r="C50" s="980"/>
      <c r="D50" s="414"/>
      <c r="E50" s="414"/>
      <c r="F50" s="415"/>
      <c r="G50" s="416"/>
      <c r="H50" s="417"/>
      <c r="I50" s="417"/>
      <c r="J50" s="417"/>
      <c r="K50" s="414"/>
    </row>
    <row r="51" spans="1:11" ht="18" customHeight="1">
      <c r="A51" s="400" t="s">
        <v>64</v>
      </c>
      <c r="B51" s="401"/>
      <c r="C51" s="401"/>
      <c r="D51" s="301"/>
      <c r="E51" s="301"/>
      <c r="F51" s="301"/>
      <c r="G51" s="301"/>
      <c r="H51" s="301"/>
      <c r="I51" s="301"/>
      <c r="J51" s="301"/>
      <c r="K51" s="301"/>
    </row>
    <row r="52" spans="1:11" ht="24.95" customHeight="1">
      <c r="A52" s="402" t="s">
        <v>12</v>
      </c>
      <c r="B52" s="403"/>
      <c r="C52" s="404"/>
      <c r="D52" s="405">
        <f>+売上総利益-販管費</f>
        <v>0</v>
      </c>
      <c r="E52" s="405">
        <f t="shared" ref="E52:K52" si="6">+売上総利益-販管費</f>
        <v>0</v>
      </c>
      <c r="F52" s="406">
        <f t="shared" si="6"/>
        <v>0</v>
      </c>
      <c r="G52" s="407">
        <f t="shared" si="6"/>
        <v>0</v>
      </c>
      <c r="H52" s="405">
        <f t="shared" si="6"/>
        <v>0</v>
      </c>
      <c r="I52" s="405">
        <f t="shared" si="6"/>
        <v>0</v>
      </c>
      <c r="J52" s="405">
        <f t="shared" si="6"/>
        <v>0</v>
      </c>
      <c r="K52" s="405">
        <f t="shared" si="6"/>
        <v>0</v>
      </c>
    </row>
    <row r="53" spans="1:11" ht="24.95" customHeight="1">
      <c r="A53" s="408"/>
      <c r="B53" s="1030" t="s">
        <v>9</v>
      </c>
      <c r="C53" s="1031"/>
      <c r="D53" s="409" t="str">
        <f t="shared" ref="D53:K53" si="7">IF(ISERROR(+営業利益/売上高),"",+営業利益/売上高)</f>
        <v/>
      </c>
      <c r="E53" s="409" t="str">
        <f t="shared" si="7"/>
        <v/>
      </c>
      <c r="F53" s="410" t="str">
        <f t="shared" si="7"/>
        <v/>
      </c>
      <c r="G53" s="411" t="str">
        <f t="shared" si="7"/>
        <v/>
      </c>
      <c r="H53" s="409" t="str">
        <f t="shared" si="7"/>
        <v/>
      </c>
      <c r="I53" s="409" t="str">
        <f t="shared" si="7"/>
        <v/>
      </c>
      <c r="J53" s="409" t="str">
        <f t="shared" si="7"/>
        <v/>
      </c>
      <c r="K53" s="409" t="str">
        <f t="shared" si="7"/>
        <v/>
      </c>
    </row>
    <row r="54" spans="1:11" ht="20.100000000000001" customHeight="1"/>
    <row r="55" spans="1:11" ht="20.100000000000001" customHeight="1"/>
  </sheetData>
  <sheetProtection sheet="1" objects="1" scenarios="1"/>
  <mergeCells count="34">
    <mergeCell ref="B49:C49"/>
    <mergeCell ref="B50:C50"/>
    <mergeCell ref="B53:C53"/>
    <mergeCell ref="B43:C43"/>
    <mergeCell ref="B44:C44"/>
    <mergeCell ref="B45:C45"/>
    <mergeCell ref="B46:C46"/>
    <mergeCell ref="B47:C47"/>
    <mergeCell ref="B48:C48"/>
    <mergeCell ref="C2:E2"/>
    <mergeCell ref="C3:E3"/>
    <mergeCell ref="A7:K8"/>
    <mergeCell ref="J2:K2"/>
    <mergeCell ref="B42:C42"/>
    <mergeCell ref="B27:C27"/>
    <mergeCell ref="B28:C28"/>
    <mergeCell ref="B29:C29"/>
    <mergeCell ref="B30:C30"/>
    <mergeCell ref="B33:C33"/>
    <mergeCell ref="B36:C36"/>
    <mergeCell ref="B37:C37"/>
    <mergeCell ref="B38:C38"/>
    <mergeCell ref="B39:C39"/>
    <mergeCell ref="B40:C40"/>
    <mergeCell ref="B41:C41"/>
    <mergeCell ref="B26:C26"/>
    <mergeCell ref="A4:B4"/>
    <mergeCell ref="C4:D4"/>
    <mergeCell ref="B20:C20"/>
    <mergeCell ref="B21:C21"/>
    <mergeCell ref="B22:C22"/>
    <mergeCell ref="B23:C23"/>
    <mergeCell ref="B24:C24"/>
    <mergeCell ref="B25:C25"/>
  </mergeCells>
  <phoneticPr fontId="5"/>
  <dataValidations count="1">
    <dataValidation imeMode="hiragana" allowBlank="1" showInputMessage="1" showErrorMessage="1" sqref="B14:B17"/>
  </dataValidations>
  <pageMargins left="0.70866141732283472" right="0.31496062992125984" top="0.35433070866141736" bottom="0.35433070866141736" header="0.31496062992125984" footer="0.31496062992125984"/>
  <pageSetup paperSize="9" scale="70"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autoPageBreaks="0"/>
  </sheetPr>
  <dimension ref="A3:L62"/>
  <sheetViews>
    <sheetView showGridLines="0" showRowColHeaders="0" zoomScale="80" zoomScaleNormal="80" workbookViewId="0">
      <selection activeCell="U16" sqref="U16"/>
    </sheetView>
  </sheetViews>
  <sheetFormatPr defaultRowHeight="15"/>
  <cols>
    <col min="1" max="1" width="4.140625" style="24" customWidth="1"/>
    <col min="2" max="2" width="22.7109375" style="24" customWidth="1"/>
    <col min="3" max="3" width="5.28515625" style="24" customWidth="1"/>
    <col min="4" max="11" width="13.7109375" style="24" customWidth="1"/>
    <col min="12" max="12" width="0.7109375" style="24" customWidth="1"/>
    <col min="13" max="250" width="9.140625" style="24"/>
    <col min="251" max="251" width="0.85546875" style="24" customWidth="1"/>
    <col min="252" max="252" width="4.140625" style="24" customWidth="1"/>
    <col min="253" max="253" width="14.42578125" style="24" customWidth="1"/>
    <col min="254" max="254" width="5.28515625" style="24" customWidth="1"/>
    <col min="255" max="267" width="14.42578125" style="24" customWidth="1"/>
    <col min="268" max="268" width="0.7109375" style="24" customWidth="1"/>
    <col min="269" max="506" width="9.140625" style="24"/>
    <col min="507" max="507" width="0.85546875" style="24" customWidth="1"/>
    <col min="508" max="508" width="4.140625" style="24" customWidth="1"/>
    <col min="509" max="509" width="14.42578125" style="24" customWidth="1"/>
    <col min="510" max="510" width="5.28515625" style="24" customWidth="1"/>
    <col min="511" max="523" width="14.42578125" style="24" customWidth="1"/>
    <col min="524" max="524" width="0.7109375" style="24" customWidth="1"/>
    <col min="525" max="762" width="9.140625" style="24"/>
    <col min="763" max="763" width="0.85546875" style="24" customWidth="1"/>
    <col min="764" max="764" width="4.140625" style="24" customWidth="1"/>
    <col min="765" max="765" width="14.42578125" style="24" customWidth="1"/>
    <col min="766" max="766" width="5.28515625" style="24" customWidth="1"/>
    <col min="767" max="779" width="14.42578125" style="24" customWidth="1"/>
    <col min="780" max="780" width="0.7109375" style="24" customWidth="1"/>
    <col min="781" max="1018" width="9.140625" style="24"/>
    <col min="1019" max="1019" width="0.85546875" style="24" customWidth="1"/>
    <col min="1020" max="1020" width="4.140625" style="24" customWidth="1"/>
    <col min="1021" max="1021" width="14.42578125" style="24" customWidth="1"/>
    <col min="1022" max="1022" width="5.28515625" style="24" customWidth="1"/>
    <col min="1023" max="1035" width="14.42578125" style="24" customWidth="1"/>
    <col min="1036" max="1036" width="0.7109375" style="24" customWidth="1"/>
    <col min="1037" max="1274" width="9.140625" style="24"/>
    <col min="1275" max="1275" width="0.85546875" style="24" customWidth="1"/>
    <col min="1276" max="1276" width="4.140625" style="24" customWidth="1"/>
    <col min="1277" max="1277" width="14.42578125" style="24" customWidth="1"/>
    <col min="1278" max="1278" width="5.28515625" style="24" customWidth="1"/>
    <col min="1279" max="1291" width="14.42578125" style="24" customWidth="1"/>
    <col min="1292" max="1292" width="0.7109375" style="24" customWidth="1"/>
    <col min="1293" max="1530" width="9.140625" style="24"/>
    <col min="1531" max="1531" width="0.85546875" style="24" customWidth="1"/>
    <col min="1532" max="1532" width="4.140625" style="24" customWidth="1"/>
    <col min="1533" max="1533" width="14.42578125" style="24" customWidth="1"/>
    <col min="1534" max="1534" width="5.28515625" style="24" customWidth="1"/>
    <col min="1535" max="1547" width="14.42578125" style="24" customWidth="1"/>
    <col min="1548" max="1548" width="0.7109375" style="24" customWidth="1"/>
    <col min="1549" max="1786" width="9.140625" style="24"/>
    <col min="1787" max="1787" width="0.85546875" style="24" customWidth="1"/>
    <col min="1788" max="1788" width="4.140625" style="24" customWidth="1"/>
    <col min="1789" max="1789" width="14.42578125" style="24" customWidth="1"/>
    <col min="1790" max="1790" width="5.28515625" style="24" customWidth="1"/>
    <col min="1791" max="1803" width="14.42578125" style="24" customWidth="1"/>
    <col min="1804" max="1804" width="0.7109375" style="24" customWidth="1"/>
    <col min="1805" max="2042" width="9.140625" style="24"/>
    <col min="2043" max="2043" width="0.85546875" style="24" customWidth="1"/>
    <col min="2044" max="2044" width="4.140625" style="24" customWidth="1"/>
    <col min="2045" max="2045" width="14.42578125" style="24" customWidth="1"/>
    <col min="2046" max="2046" width="5.28515625" style="24" customWidth="1"/>
    <col min="2047" max="2059" width="14.42578125" style="24" customWidth="1"/>
    <col min="2060" max="2060" width="0.7109375" style="24" customWidth="1"/>
    <col min="2061" max="2298" width="9.140625" style="24"/>
    <col min="2299" max="2299" width="0.85546875" style="24" customWidth="1"/>
    <col min="2300" max="2300" width="4.140625" style="24" customWidth="1"/>
    <col min="2301" max="2301" width="14.42578125" style="24" customWidth="1"/>
    <col min="2302" max="2302" width="5.28515625" style="24" customWidth="1"/>
    <col min="2303" max="2315" width="14.42578125" style="24" customWidth="1"/>
    <col min="2316" max="2316" width="0.7109375" style="24" customWidth="1"/>
    <col min="2317" max="2554" width="9.140625" style="24"/>
    <col min="2555" max="2555" width="0.85546875" style="24" customWidth="1"/>
    <col min="2556" max="2556" width="4.140625" style="24" customWidth="1"/>
    <col min="2557" max="2557" width="14.42578125" style="24" customWidth="1"/>
    <col min="2558" max="2558" width="5.28515625" style="24" customWidth="1"/>
    <col min="2559" max="2571" width="14.42578125" style="24" customWidth="1"/>
    <col min="2572" max="2572" width="0.7109375" style="24" customWidth="1"/>
    <col min="2573" max="2810" width="9.140625" style="24"/>
    <col min="2811" max="2811" width="0.85546875" style="24" customWidth="1"/>
    <col min="2812" max="2812" width="4.140625" style="24" customWidth="1"/>
    <col min="2813" max="2813" width="14.42578125" style="24" customWidth="1"/>
    <col min="2814" max="2814" width="5.28515625" style="24" customWidth="1"/>
    <col min="2815" max="2827" width="14.42578125" style="24" customWidth="1"/>
    <col min="2828" max="2828" width="0.7109375" style="24" customWidth="1"/>
    <col min="2829" max="3066" width="9.140625" style="24"/>
    <col min="3067" max="3067" width="0.85546875" style="24" customWidth="1"/>
    <col min="3068" max="3068" width="4.140625" style="24" customWidth="1"/>
    <col min="3069" max="3069" width="14.42578125" style="24" customWidth="1"/>
    <col min="3070" max="3070" width="5.28515625" style="24" customWidth="1"/>
    <col min="3071" max="3083" width="14.42578125" style="24" customWidth="1"/>
    <col min="3084" max="3084" width="0.7109375" style="24" customWidth="1"/>
    <col min="3085" max="3322" width="9.140625" style="24"/>
    <col min="3323" max="3323" width="0.85546875" style="24" customWidth="1"/>
    <col min="3324" max="3324" width="4.140625" style="24" customWidth="1"/>
    <col min="3325" max="3325" width="14.42578125" style="24" customWidth="1"/>
    <col min="3326" max="3326" width="5.28515625" style="24" customWidth="1"/>
    <col min="3327" max="3339" width="14.42578125" style="24" customWidth="1"/>
    <col min="3340" max="3340" width="0.7109375" style="24" customWidth="1"/>
    <col min="3341" max="3578" width="9.140625" style="24"/>
    <col min="3579" max="3579" width="0.85546875" style="24" customWidth="1"/>
    <col min="3580" max="3580" width="4.140625" style="24" customWidth="1"/>
    <col min="3581" max="3581" width="14.42578125" style="24" customWidth="1"/>
    <col min="3582" max="3582" width="5.28515625" style="24" customWidth="1"/>
    <col min="3583" max="3595" width="14.42578125" style="24" customWidth="1"/>
    <col min="3596" max="3596" width="0.7109375" style="24" customWidth="1"/>
    <col min="3597" max="3834" width="9.140625" style="24"/>
    <col min="3835" max="3835" width="0.85546875" style="24" customWidth="1"/>
    <col min="3836" max="3836" width="4.140625" style="24" customWidth="1"/>
    <col min="3837" max="3837" width="14.42578125" style="24" customWidth="1"/>
    <col min="3838" max="3838" width="5.28515625" style="24" customWidth="1"/>
    <col min="3839" max="3851" width="14.42578125" style="24" customWidth="1"/>
    <col min="3852" max="3852" width="0.7109375" style="24" customWidth="1"/>
    <col min="3853" max="4090" width="9.140625" style="24"/>
    <col min="4091" max="4091" width="0.85546875" style="24" customWidth="1"/>
    <col min="4092" max="4092" width="4.140625" style="24" customWidth="1"/>
    <col min="4093" max="4093" width="14.42578125" style="24" customWidth="1"/>
    <col min="4094" max="4094" width="5.28515625" style="24" customWidth="1"/>
    <col min="4095" max="4107" width="14.42578125" style="24" customWidth="1"/>
    <col min="4108" max="4108" width="0.7109375" style="24" customWidth="1"/>
    <col min="4109" max="4346" width="9.140625" style="24"/>
    <col min="4347" max="4347" width="0.85546875" style="24" customWidth="1"/>
    <col min="4348" max="4348" width="4.140625" style="24" customWidth="1"/>
    <col min="4349" max="4349" width="14.42578125" style="24" customWidth="1"/>
    <col min="4350" max="4350" width="5.28515625" style="24" customWidth="1"/>
    <col min="4351" max="4363" width="14.42578125" style="24" customWidth="1"/>
    <col min="4364" max="4364" width="0.7109375" style="24" customWidth="1"/>
    <col min="4365" max="4602" width="9.140625" style="24"/>
    <col min="4603" max="4603" width="0.85546875" style="24" customWidth="1"/>
    <col min="4604" max="4604" width="4.140625" style="24" customWidth="1"/>
    <col min="4605" max="4605" width="14.42578125" style="24" customWidth="1"/>
    <col min="4606" max="4606" width="5.28515625" style="24" customWidth="1"/>
    <col min="4607" max="4619" width="14.42578125" style="24" customWidth="1"/>
    <col min="4620" max="4620" width="0.7109375" style="24" customWidth="1"/>
    <col min="4621" max="4858" width="9.140625" style="24"/>
    <col min="4859" max="4859" width="0.85546875" style="24" customWidth="1"/>
    <col min="4860" max="4860" width="4.140625" style="24" customWidth="1"/>
    <col min="4861" max="4861" width="14.42578125" style="24" customWidth="1"/>
    <col min="4862" max="4862" width="5.28515625" style="24" customWidth="1"/>
    <col min="4863" max="4875" width="14.42578125" style="24" customWidth="1"/>
    <col min="4876" max="4876" width="0.7109375" style="24" customWidth="1"/>
    <col min="4877" max="5114" width="9.140625" style="24"/>
    <col min="5115" max="5115" width="0.85546875" style="24" customWidth="1"/>
    <col min="5116" max="5116" width="4.140625" style="24" customWidth="1"/>
    <col min="5117" max="5117" width="14.42578125" style="24" customWidth="1"/>
    <col min="5118" max="5118" width="5.28515625" style="24" customWidth="1"/>
    <col min="5119" max="5131" width="14.42578125" style="24" customWidth="1"/>
    <col min="5132" max="5132" width="0.7109375" style="24" customWidth="1"/>
    <col min="5133" max="5370" width="9.140625" style="24"/>
    <col min="5371" max="5371" width="0.85546875" style="24" customWidth="1"/>
    <col min="5372" max="5372" width="4.140625" style="24" customWidth="1"/>
    <col min="5373" max="5373" width="14.42578125" style="24" customWidth="1"/>
    <col min="5374" max="5374" width="5.28515625" style="24" customWidth="1"/>
    <col min="5375" max="5387" width="14.42578125" style="24" customWidth="1"/>
    <col min="5388" max="5388" width="0.7109375" style="24" customWidth="1"/>
    <col min="5389" max="5626" width="9.140625" style="24"/>
    <col min="5627" max="5627" width="0.85546875" style="24" customWidth="1"/>
    <col min="5628" max="5628" width="4.140625" style="24" customWidth="1"/>
    <col min="5629" max="5629" width="14.42578125" style="24" customWidth="1"/>
    <col min="5630" max="5630" width="5.28515625" style="24" customWidth="1"/>
    <col min="5631" max="5643" width="14.42578125" style="24" customWidth="1"/>
    <col min="5644" max="5644" width="0.7109375" style="24" customWidth="1"/>
    <col min="5645" max="5882" width="9.140625" style="24"/>
    <col min="5883" max="5883" width="0.85546875" style="24" customWidth="1"/>
    <col min="5884" max="5884" width="4.140625" style="24" customWidth="1"/>
    <col min="5885" max="5885" width="14.42578125" style="24" customWidth="1"/>
    <col min="5886" max="5886" width="5.28515625" style="24" customWidth="1"/>
    <col min="5887" max="5899" width="14.42578125" style="24" customWidth="1"/>
    <col min="5900" max="5900" width="0.7109375" style="24" customWidth="1"/>
    <col min="5901" max="6138" width="9.140625" style="24"/>
    <col min="6139" max="6139" width="0.85546875" style="24" customWidth="1"/>
    <col min="6140" max="6140" width="4.140625" style="24" customWidth="1"/>
    <col min="6141" max="6141" width="14.42578125" style="24" customWidth="1"/>
    <col min="6142" max="6142" width="5.28515625" style="24" customWidth="1"/>
    <col min="6143" max="6155" width="14.42578125" style="24" customWidth="1"/>
    <col min="6156" max="6156" width="0.7109375" style="24" customWidth="1"/>
    <col min="6157" max="6394" width="9.140625" style="24"/>
    <col min="6395" max="6395" width="0.85546875" style="24" customWidth="1"/>
    <col min="6396" max="6396" width="4.140625" style="24" customWidth="1"/>
    <col min="6397" max="6397" width="14.42578125" style="24" customWidth="1"/>
    <col min="6398" max="6398" width="5.28515625" style="24" customWidth="1"/>
    <col min="6399" max="6411" width="14.42578125" style="24" customWidth="1"/>
    <col min="6412" max="6412" width="0.7109375" style="24" customWidth="1"/>
    <col min="6413" max="6650" width="9.140625" style="24"/>
    <col min="6651" max="6651" width="0.85546875" style="24" customWidth="1"/>
    <col min="6652" max="6652" width="4.140625" style="24" customWidth="1"/>
    <col min="6653" max="6653" width="14.42578125" style="24" customWidth="1"/>
    <col min="6654" max="6654" width="5.28515625" style="24" customWidth="1"/>
    <col min="6655" max="6667" width="14.42578125" style="24" customWidth="1"/>
    <col min="6668" max="6668" width="0.7109375" style="24" customWidth="1"/>
    <col min="6669" max="6906" width="9.140625" style="24"/>
    <col min="6907" max="6907" width="0.85546875" style="24" customWidth="1"/>
    <col min="6908" max="6908" width="4.140625" style="24" customWidth="1"/>
    <col min="6909" max="6909" width="14.42578125" style="24" customWidth="1"/>
    <col min="6910" max="6910" width="5.28515625" style="24" customWidth="1"/>
    <col min="6911" max="6923" width="14.42578125" style="24" customWidth="1"/>
    <col min="6924" max="6924" width="0.7109375" style="24" customWidth="1"/>
    <col min="6925" max="7162" width="9.140625" style="24"/>
    <col min="7163" max="7163" width="0.85546875" style="24" customWidth="1"/>
    <col min="7164" max="7164" width="4.140625" style="24" customWidth="1"/>
    <col min="7165" max="7165" width="14.42578125" style="24" customWidth="1"/>
    <col min="7166" max="7166" width="5.28515625" style="24" customWidth="1"/>
    <col min="7167" max="7179" width="14.42578125" style="24" customWidth="1"/>
    <col min="7180" max="7180" width="0.7109375" style="24" customWidth="1"/>
    <col min="7181" max="7418" width="9.140625" style="24"/>
    <col min="7419" max="7419" width="0.85546875" style="24" customWidth="1"/>
    <col min="7420" max="7420" width="4.140625" style="24" customWidth="1"/>
    <col min="7421" max="7421" width="14.42578125" style="24" customWidth="1"/>
    <col min="7422" max="7422" width="5.28515625" style="24" customWidth="1"/>
    <col min="7423" max="7435" width="14.42578125" style="24" customWidth="1"/>
    <col min="7436" max="7436" width="0.7109375" style="24" customWidth="1"/>
    <col min="7437" max="7674" width="9.140625" style="24"/>
    <col min="7675" max="7675" width="0.85546875" style="24" customWidth="1"/>
    <col min="7676" max="7676" width="4.140625" style="24" customWidth="1"/>
    <col min="7677" max="7677" width="14.42578125" style="24" customWidth="1"/>
    <col min="7678" max="7678" width="5.28515625" style="24" customWidth="1"/>
    <col min="7679" max="7691" width="14.42578125" style="24" customWidth="1"/>
    <col min="7692" max="7692" width="0.7109375" style="24" customWidth="1"/>
    <col min="7693" max="7930" width="9.140625" style="24"/>
    <col min="7931" max="7931" width="0.85546875" style="24" customWidth="1"/>
    <col min="7932" max="7932" width="4.140625" style="24" customWidth="1"/>
    <col min="7933" max="7933" width="14.42578125" style="24" customWidth="1"/>
    <col min="7934" max="7934" width="5.28515625" style="24" customWidth="1"/>
    <col min="7935" max="7947" width="14.42578125" style="24" customWidth="1"/>
    <col min="7948" max="7948" width="0.7109375" style="24" customWidth="1"/>
    <col min="7949" max="8186" width="9.140625" style="24"/>
    <col min="8187" max="8187" width="0.85546875" style="24" customWidth="1"/>
    <col min="8188" max="8188" width="4.140625" style="24" customWidth="1"/>
    <col min="8189" max="8189" width="14.42578125" style="24" customWidth="1"/>
    <col min="8190" max="8190" width="5.28515625" style="24" customWidth="1"/>
    <col min="8191" max="8203" width="14.42578125" style="24" customWidth="1"/>
    <col min="8204" max="8204" width="0.7109375" style="24" customWidth="1"/>
    <col min="8205" max="8442" width="9.140625" style="24"/>
    <col min="8443" max="8443" width="0.85546875" style="24" customWidth="1"/>
    <col min="8444" max="8444" width="4.140625" style="24" customWidth="1"/>
    <col min="8445" max="8445" width="14.42578125" style="24" customWidth="1"/>
    <col min="8446" max="8446" width="5.28515625" style="24" customWidth="1"/>
    <col min="8447" max="8459" width="14.42578125" style="24" customWidth="1"/>
    <col min="8460" max="8460" width="0.7109375" style="24" customWidth="1"/>
    <col min="8461" max="8698" width="9.140625" style="24"/>
    <col min="8699" max="8699" width="0.85546875" style="24" customWidth="1"/>
    <col min="8700" max="8700" width="4.140625" style="24" customWidth="1"/>
    <col min="8701" max="8701" width="14.42578125" style="24" customWidth="1"/>
    <col min="8702" max="8702" width="5.28515625" style="24" customWidth="1"/>
    <col min="8703" max="8715" width="14.42578125" style="24" customWidth="1"/>
    <col min="8716" max="8716" width="0.7109375" style="24" customWidth="1"/>
    <col min="8717" max="8954" width="9.140625" style="24"/>
    <col min="8955" max="8955" width="0.85546875" style="24" customWidth="1"/>
    <col min="8956" max="8956" width="4.140625" style="24" customWidth="1"/>
    <col min="8957" max="8957" width="14.42578125" style="24" customWidth="1"/>
    <col min="8958" max="8958" width="5.28515625" style="24" customWidth="1"/>
    <col min="8959" max="8971" width="14.42578125" style="24" customWidth="1"/>
    <col min="8972" max="8972" width="0.7109375" style="24" customWidth="1"/>
    <col min="8973" max="9210" width="9.140625" style="24"/>
    <col min="9211" max="9211" width="0.85546875" style="24" customWidth="1"/>
    <col min="9212" max="9212" width="4.140625" style="24" customWidth="1"/>
    <col min="9213" max="9213" width="14.42578125" style="24" customWidth="1"/>
    <col min="9214" max="9214" width="5.28515625" style="24" customWidth="1"/>
    <col min="9215" max="9227" width="14.42578125" style="24" customWidth="1"/>
    <col min="9228" max="9228" width="0.7109375" style="24" customWidth="1"/>
    <col min="9229" max="9466" width="9.140625" style="24"/>
    <col min="9467" max="9467" width="0.85546875" style="24" customWidth="1"/>
    <col min="9468" max="9468" width="4.140625" style="24" customWidth="1"/>
    <col min="9469" max="9469" width="14.42578125" style="24" customWidth="1"/>
    <col min="9470" max="9470" width="5.28515625" style="24" customWidth="1"/>
    <col min="9471" max="9483" width="14.42578125" style="24" customWidth="1"/>
    <col min="9484" max="9484" width="0.7109375" style="24" customWidth="1"/>
    <col min="9485" max="9722" width="9.140625" style="24"/>
    <col min="9723" max="9723" width="0.85546875" style="24" customWidth="1"/>
    <col min="9724" max="9724" width="4.140625" style="24" customWidth="1"/>
    <col min="9725" max="9725" width="14.42578125" style="24" customWidth="1"/>
    <col min="9726" max="9726" width="5.28515625" style="24" customWidth="1"/>
    <col min="9727" max="9739" width="14.42578125" style="24" customWidth="1"/>
    <col min="9740" max="9740" width="0.7109375" style="24" customWidth="1"/>
    <col min="9741" max="9978" width="9.140625" style="24"/>
    <col min="9979" max="9979" width="0.85546875" style="24" customWidth="1"/>
    <col min="9980" max="9980" width="4.140625" style="24" customWidth="1"/>
    <col min="9981" max="9981" width="14.42578125" style="24" customWidth="1"/>
    <col min="9982" max="9982" width="5.28515625" style="24" customWidth="1"/>
    <col min="9983" max="9995" width="14.42578125" style="24" customWidth="1"/>
    <col min="9996" max="9996" width="0.7109375" style="24" customWidth="1"/>
    <col min="9997" max="10234" width="9.140625" style="24"/>
    <col min="10235" max="10235" width="0.85546875" style="24" customWidth="1"/>
    <col min="10236" max="10236" width="4.140625" style="24" customWidth="1"/>
    <col min="10237" max="10237" width="14.42578125" style="24" customWidth="1"/>
    <col min="10238" max="10238" width="5.28515625" style="24" customWidth="1"/>
    <col min="10239" max="10251" width="14.42578125" style="24" customWidth="1"/>
    <col min="10252" max="10252" width="0.7109375" style="24" customWidth="1"/>
    <col min="10253" max="10490" width="9.140625" style="24"/>
    <col min="10491" max="10491" width="0.85546875" style="24" customWidth="1"/>
    <col min="10492" max="10492" width="4.140625" style="24" customWidth="1"/>
    <col min="10493" max="10493" width="14.42578125" style="24" customWidth="1"/>
    <col min="10494" max="10494" width="5.28515625" style="24" customWidth="1"/>
    <col min="10495" max="10507" width="14.42578125" style="24" customWidth="1"/>
    <col min="10508" max="10508" width="0.7109375" style="24" customWidth="1"/>
    <col min="10509" max="10746" width="9.140625" style="24"/>
    <col min="10747" max="10747" width="0.85546875" style="24" customWidth="1"/>
    <col min="10748" max="10748" width="4.140625" style="24" customWidth="1"/>
    <col min="10749" max="10749" width="14.42578125" style="24" customWidth="1"/>
    <col min="10750" max="10750" width="5.28515625" style="24" customWidth="1"/>
    <col min="10751" max="10763" width="14.42578125" style="24" customWidth="1"/>
    <col min="10764" max="10764" width="0.7109375" style="24" customWidth="1"/>
    <col min="10765" max="11002" width="9.140625" style="24"/>
    <col min="11003" max="11003" width="0.85546875" style="24" customWidth="1"/>
    <col min="11004" max="11004" width="4.140625" style="24" customWidth="1"/>
    <col min="11005" max="11005" width="14.42578125" style="24" customWidth="1"/>
    <col min="11006" max="11006" width="5.28515625" style="24" customWidth="1"/>
    <col min="11007" max="11019" width="14.42578125" style="24" customWidth="1"/>
    <col min="11020" max="11020" width="0.7109375" style="24" customWidth="1"/>
    <col min="11021" max="11258" width="9.140625" style="24"/>
    <col min="11259" max="11259" width="0.85546875" style="24" customWidth="1"/>
    <col min="11260" max="11260" width="4.140625" style="24" customWidth="1"/>
    <col min="11261" max="11261" width="14.42578125" style="24" customWidth="1"/>
    <col min="11262" max="11262" width="5.28515625" style="24" customWidth="1"/>
    <col min="11263" max="11275" width="14.42578125" style="24" customWidth="1"/>
    <col min="11276" max="11276" width="0.7109375" style="24" customWidth="1"/>
    <col min="11277" max="11514" width="9.140625" style="24"/>
    <col min="11515" max="11515" width="0.85546875" style="24" customWidth="1"/>
    <col min="11516" max="11516" width="4.140625" style="24" customWidth="1"/>
    <col min="11517" max="11517" width="14.42578125" style="24" customWidth="1"/>
    <col min="11518" max="11518" width="5.28515625" style="24" customWidth="1"/>
    <col min="11519" max="11531" width="14.42578125" style="24" customWidth="1"/>
    <col min="11532" max="11532" width="0.7109375" style="24" customWidth="1"/>
    <col min="11533" max="11770" width="9.140625" style="24"/>
    <col min="11771" max="11771" width="0.85546875" style="24" customWidth="1"/>
    <col min="11772" max="11772" width="4.140625" style="24" customWidth="1"/>
    <col min="11773" max="11773" width="14.42578125" style="24" customWidth="1"/>
    <col min="11774" max="11774" width="5.28515625" style="24" customWidth="1"/>
    <col min="11775" max="11787" width="14.42578125" style="24" customWidth="1"/>
    <col min="11788" max="11788" width="0.7109375" style="24" customWidth="1"/>
    <col min="11789" max="12026" width="9.140625" style="24"/>
    <col min="12027" max="12027" width="0.85546875" style="24" customWidth="1"/>
    <col min="12028" max="12028" width="4.140625" style="24" customWidth="1"/>
    <col min="12029" max="12029" width="14.42578125" style="24" customWidth="1"/>
    <col min="12030" max="12030" width="5.28515625" style="24" customWidth="1"/>
    <col min="12031" max="12043" width="14.42578125" style="24" customWidth="1"/>
    <col min="12044" max="12044" width="0.7109375" style="24" customWidth="1"/>
    <col min="12045" max="12282" width="9.140625" style="24"/>
    <col min="12283" max="12283" width="0.85546875" style="24" customWidth="1"/>
    <col min="12284" max="12284" width="4.140625" style="24" customWidth="1"/>
    <col min="12285" max="12285" width="14.42578125" style="24" customWidth="1"/>
    <col min="12286" max="12286" width="5.28515625" style="24" customWidth="1"/>
    <col min="12287" max="12299" width="14.42578125" style="24" customWidth="1"/>
    <col min="12300" max="12300" width="0.7109375" style="24" customWidth="1"/>
    <col min="12301" max="12538" width="9.140625" style="24"/>
    <col min="12539" max="12539" width="0.85546875" style="24" customWidth="1"/>
    <col min="12540" max="12540" width="4.140625" style="24" customWidth="1"/>
    <col min="12541" max="12541" width="14.42578125" style="24" customWidth="1"/>
    <col min="12542" max="12542" width="5.28515625" style="24" customWidth="1"/>
    <col min="12543" max="12555" width="14.42578125" style="24" customWidth="1"/>
    <col min="12556" max="12556" width="0.7109375" style="24" customWidth="1"/>
    <col min="12557" max="12794" width="9.140625" style="24"/>
    <col min="12795" max="12795" width="0.85546875" style="24" customWidth="1"/>
    <col min="12796" max="12796" width="4.140625" style="24" customWidth="1"/>
    <col min="12797" max="12797" width="14.42578125" style="24" customWidth="1"/>
    <col min="12798" max="12798" width="5.28515625" style="24" customWidth="1"/>
    <col min="12799" max="12811" width="14.42578125" style="24" customWidth="1"/>
    <col min="12812" max="12812" width="0.7109375" style="24" customWidth="1"/>
    <col min="12813" max="13050" width="9.140625" style="24"/>
    <col min="13051" max="13051" width="0.85546875" style="24" customWidth="1"/>
    <col min="13052" max="13052" width="4.140625" style="24" customWidth="1"/>
    <col min="13053" max="13053" width="14.42578125" style="24" customWidth="1"/>
    <col min="13054" max="13054" width="5.28515625" style="24" customWidth="1"/>
    <col min="13055" max="13067" width="14.42578125" style="24" customWidth="1"/>
    <col min="13068" max="13068" width="0.7109375" style="24" customWidth="1"/>
    <col min="13069" max="13306" width="9.140625" style="24"/>
    <col min="13307" max="13307" width="0.85546875" style="24" customWidth="1"/>
    <col min="13308" max="13308" width="4.140625" style="24" customWidth="1"/>
    <col min="13309" max="13309" width="14.42578125" style="24" customWidth="1"/>
    <col min="13310" max="13310" width="5.28515625" style="24" customWidth="1"/>
    <col min="13311" max="13323" width="14.42578125" style="24" customWidth="1"/>
    <col min="13324" max="13324" width="0.7109375" style="24" customWidth="1"/>
    <col min="13325" max="13562" width="9.140625" style="24"/>
    <col min="13563" max="13563" width="0.85546875" style="24" customWidth="1"/>
    <col min="13564" max="13564" width="4.140625" style="24" customWidth="1"/>
    <col min="13565" max="13565" width="14.42578125" style="24" customWidth="1"/>
    <col min="13566" max="13566" width="5.28515625" style="24" customWidth="1"/>
    <col min="13567" max="13579" width="14.42578125" style="24" customWidth="1"/>
    <col min="13580" max="13580" width="0.7109375" style="24" customWidth="1"/>
    <col min="13581" max="13818" width="9.140625" style="24"/>
    <col min="13819" max="13819" width="0.85546875" style="24" customWidth="1"/>
    <col min="13820" max="13820" width="4.140625" style="24" customWidth="1"/>
    <col min="13821" max="13821" width="14.42578125" style="24" customWidth="1"/>
    <col min="13822" max="13822" width="5.28515625" style="24" customWidth="1"/>
    <col min="13823" max="13835" width="14.42578125" style="24" customWidth="1"/>
    <col min="13836" max="13836" width="0.7109375" style="24" customWidth="1"/>
    <col min="13837" max="14074" width="9.140625" style="24"/>
    <col min="14075" max="14075" width="0.85546875" style="24" customWidth="1"/>
    <col min="14076" max="14076" width="4.140625" style="24" customWidth="1"/>
    <col min="14077" max="14077" width="14.42578125" style="24" customWidth="1"/>
    <col min="14078" max="14078" width="5.28515625" style="24" customWidth="1"/>
    <col min="14079" max="14091" width="14.42578125" style="24" customWidth="1"/>
    <col min="14092" max="14092" width="0.7109375" style="24" customWidth="1"/>
    <col min="14093" max="14330" width="9.140625" style="24"/>
    <col min="14331" max="14331" width="0.85546875" style="24" customWidth="1"/>
    <col min="14332" max="14332" width="4.140625" style="24" customWidth="1"/>
    <col min="14333" max="14333" width="14.42578125" style="24" customWidth="1"/>
    <col min="14334" max="14334" width="5.28515625" style="24" customWidth="1"/>
    <col min="14335" max="14347" width="14.42578125" style="24" customWidth="1"/>
    <col min="14348" max="14348" width="0.7109375" style="24" customWidth="1"/>
    <col min="14349" max="14586" width="9.140625" style="24"/>
    <col min="14587" max="14587" width="0.85546875" style="24" customWidth="1"/>
    <col min="14588" max="14588" width="4.140625" style="24" customWidth="1"/>
    <col min="14589" max="14589" width="14.42578125" style="24" customWidth="1"/>
    <col min="14590" max="14590" width="5.28515625" style="24" customWidth="1"/>
    <col min="14591" max="14603" width="14.42578125" style="24" customWidth="1"/>
    <col min="14604" max="14604" width="0.7109375" style="24" customWidth="1"/>
    <col min="14605" max="14842" width="9.140625" style="24"/>
    <col min="14843" max="14843" width="0.85546875" style="24" customWidth="1"/>
    <col min="14844" max="14844" width="4.140625" style="24" customWidth="1"/>
    <col min="14845" max="14845" width="14.42578125" style="24" customWidth="1"/>
    <col min="14846" max="14846" width="5.28515625" style="24" customWidth="1"/>
    <col min="14847" max="14859" width="14.42578125" style="24" customWidth="1"/>
    <col min="14860" max="14860" width="0.7109375" style="24" customWidth="1"/>
    <col min="14861" max="15098" width="9.140625" style="24"/>
    <col min="15099" max="15099" width="0.85546875" style="24" customWidth="1"/>
    <col min="15100" max="15100" width="4.140625" style="24" customWidth="1"/>
    <col min="15101" max="15101" width="14.42578125" style="24" customWidth="1"/>
    <col min="15102" max="15102" width="5.28515625" style="24" customWidth="1"/>
    <col min="15103" max="15115" width="14.42578125" style="24" customWidth="1"/>
    <col min="15116" max="15116" width="0.7109375" style="24" customWidth="1"/>
    <col min="15117" max="15354" width="9.140625" style="24"/>
    <col min="15355" max="15355" width="0.85546875" style="24" customWidth="1"/>
    <col min="15356" max="15356" width="4.140625" style="24" customWidth="1"/>
    <col min="15357" max="15357" width="14.42578125" style="24" customWidth="1"/>
    <col min="15358" max="15358" width="5.28515625" style="24" customWidth="1"/>
    <col min="15359" max="15371" width="14.42578125" style="24" customWidth="1"/>
    <col min="15372" max="15372" width="0.7109375" style="24" customWidth="1"/>
    <col min="15373" max="15610" width="9.140625" style="24"/>
    <col min="15611" max="15611" width="0.85546875" style="24" customWidth="1"/>
    <col min="15612" max="15612" width="4.140625" style="24" customWidth="1"/>
    <col min="15613" max="15613" width="14.42578125" style="24" customWidth="1"/>
    <col min="15614" max="15614" width="5.28515625" style="24" customWidth="1"/>
    <col min="15615" max="15627" width="14.42578125" style="24" customWidth="1"/>
    <col min="15628" max="15628" width="0.7109375" style="24" customWidth="1"/>
    <col min="15629" max="15866" width="9.140625" style="24"/>
    <col min="15867" max="15867" width="0.85546875" style="24" customWidth="1"/>
    <col min="15868" max="15868" width="4.140625" style="24" customWidth="1"/>
    <col min="15869" max="15869" width="14.42578125" style="24" customWidth="1"/>
    <col min="15870" max="15870" width="5.28515625" style="24" customWidth="1"/>
    <col min="15871" max="15883" width="14.42578125" style="24" customWidth="1"/>
    <col min="15884" max="15884" width="0.7109375" style="24" customWidth="1"/>
    <col min="15885" max="16122" width="9.140625" style="24"/>
    <col min="16123" max="16123" width="0.85546875" style="24" customWidth="1"/>
    <col min="16124" max="16124" width="4.140625" style="24" customWidth="1"/>
    <col min="16125" max="16125" width="14.42578125" style="24" customWidth="1"/>
    <col min="16126" max="16126" width="5.28515625" style="24" customWidth="1"/>
    <col min="16127" max="16139" width="14.42578125" style="24" customWidth="1"/>
    <col min="16140" max="16140" width="0.7109375" style="24" customWidth="1"/>
    <col min="16141" max="16384" width="9.140625" style="24"/>
  </cols>
  <sheetData>
    <row r="3" spans="1:12" ht="18.75" customHeight="1">
      <c r="B3" s="787" t="s">
        <v>0</v>
      </c>
      <c r="C3" s="1033">
        <f>基本項目入力!E9</f>
        <v>0</v>
      </c>
      <c r="D3" s="1033"/>
      <c r="E3" s="1033"/>
      <c r="F3" s="788"/>
      <c r="G3" s="428"/>
      <c r="H3" s="428"/>
      <c r="I3" s="789" t="s">
        <v>206</v>
      </c>
      <c r="J3" s="1035">
        <f>基本項目入力!E13</f>
        <v>0</v>
      </c>
      <c r="K3" s="1035"/>
    </row>
    <row r="4" spans="1:12" ht="15" customHeight="1">
      <c r="B4" s="787" t="s">
        <v>2</v>
      </c>
      <c r="C4" s="1034">
        <f>基本項目入力!E11</f>
        <v>0</v>
      </c>
      <c r="D4" s="1034"/>
      <c r="E4" s="1034"/>
      <c r="F4" s="790"/>
      <c r="G4" s="791"/>
      <c r="H4" s="792"/>
      <c r="I4" s="791"/>
      <c r="J4" s="791"/>
      <c r="K4" s="428"/>
    </row>
    <row r="5" spans="1:12" ht="15" customHeight="1">
      <c r="B5" s="793"/>
      <c r="C5" s="777"/>
      <c r="D5" s="777"/>
      <c r="E5" s="777"/>
      <c r="F5" s="784"/>
      <c r="G5" s="794"/>
      <c r="H5" s="795"/>
      <c r="I5" s="794"/>
      <c r="J5" s="794"/>
    </row>
    <row r="6" spans="1:12" ht="15" customHeight="1">
      <c r="A6" s="1036" t="s">
        <v>65</v>
      </c>
      <c r="B6" s="1036"/>
      <c r="C6" s="1036"/>
      <c r="D6" s="1036"/>
      <c r="E6" s="1036"/>
      <c r="F6" s="1036"/>
      <c r="G6" s="1036"/>
      <c r="H6" s="1036"/>
      <c r="I6" s="1036"/>
      <c r="J6" s="1036"/>
      <c r="K6" s="1036"/>
    </row>
    <row r="7" spans="1:12" ht="15" customHeight="1">
      <c r="A7" s="1036"/>
      <c r="B7" s="1036"/>
      <c r="C7" s="1036"/>
      <c r="D7" s="1036"/>
      <c r="E7" s="1036"/>
      <c r="F7" s="1036"/>
      <c r="G7" s="1036"/>
      <c r="H7" s="1036"/>
      <c r="I7" s="1036"/>
      <c r="J7" s="1036"/>
      <c r="K7" s="1036"/>
    </row>
    <row r="8" spans="1:12" ht="6.75" customHeight="1">
      <c r="A8" s="26"/>
      <c r="B8" s="26"/>
      <c r="C8" s="26"/>
      <c r="D8" s="26"/>
      <c r="E8" s="26"/>
      <c r="F8" s="26"/>
      <c r="G8" s="26"/>
      <c r="H8" s="26"/>
      <c r="I8" s="26"/>
      <c r="J8" s="26"/>
      <c r="K8" s="26"/>
    </row>
    <row r="9" spans="1:12" ht="20.100000000000001" customHeight="1">
      <c r="A9" s="430" t="s">
        <v>66</v>
      </c>
      <c r="B9" s="428"/>
      <c r="C9" s="428"/>
      <c r="D9" s="428"/>
      <c r="E9" s="428"/>
      <c r="F9" s="428"/>
      <c r="G9" s="428"/>
      <c r="H9" s="428"/>
      <c r="I9" s="428"/>
      <c r="J9" s="805" t="s">
        <v>3</v>
      </c>
      <c r="K9" s="812">
        <f>基本項目入力!E15</f>
        <v>0</v>
      </c>
    </row>
    <row r="10" spans="1:12" ht="2.25" customHeight="1">
      <c r="A10" s="428"/>
      <c r="B10" s="428"/>
      <c r="C10" s="428"/>
      <c r="D10" s="428"/>
      <c r="E10" s="428"/>
      <c r="F10" s="428"/>
      <c r="G10" s="428"/>
      <c r="H10" s="428"/>
      <c r="I10" s="428"/>
      <c r="J10" s="428"/>
      <c r="K10" s="428"/>
    </row>
    <row r="11" spans="1:12" ht="24.95" customHeight="1">
      <c r="A11" s="432"/>
      <c r="B11" s="433"/>
      <c r="C11" s="433"/>
      <c r="D11" s="96" t="str">
        <f>基本項目入力!$F$17-2&amp;"/"&amp;基本項目入力!$H$17&amp;"期"</f>
        <v>-2/期</v>
      </c>
      <c r="E11" s="96" t="str">
        <f>基本項目入力!$F$17-1&amp;"/"&amp;基本項目入力!$H$17&amp;"期"</f>
        <v>-1/期</v>
      </c>
      <c r="F11" s="96" t="str">
        <f>基本項目入力!$F$17&amp;"/"&amp;基本項目入力!$H$17&amp;"期"</f>
        <v>/期</v>
      </c>
      <c r="G11" s="97" t="str">
        <f>基本項目入力!$F$17+1&amp;"/"&amp;基本項目入力!$H$17&amp;"期"</f>
        <v>1/期</v>
      </c>
      <c r="H11" s="349" t="str">
        <f>基本項目入力!$F$17+2&amp;"/"&amp;基本項目入力!$H$17&amp;"期"</f>
        <v>2/期</v>
      </c>
      <c r="I11" s="95" t="str">
        <f>基本項目入力!$F$17+3&amp;"/"&amp;基本項目入力!$H$17&amp;"期"</f>
        <v>3/期</v>
      </c>
      <c r="J11" s="96" t="str">
        <f>基本項目入力!$F$17+4&amp;"/"&amp;基本項目入力!$H$17&amp;"期"</f>
        <v>4/期</v>
      </c>
      <c r="K11" s="95" t="str">
        <f>基本項目入力!$F$17+5&amp;"/"&amp;基本項目入力!$H$17&amp;"期"</f>
        <v>5/期</v>
      </c>
      <c r="L11" s="74"/>
    </row>
    <row r="12" spans="1:12" ht="24.95" customHeight="1" thickBot="1">
      <c r="A12" s="434"/>
      <c r="B12" s="435"/>
      <c r="C12" s="435"/>
      <c r="D12" s="436" t="s">
        <v>4</v>
      </c>
      <c r="E12" s="436" t="s">
        <v>4</v>
      </c>
      <c r="F12" s="437" t="s">
        <v>4</v>
      </c>
      <c r="G12" s="438" t="s">
        <v>207</v>
      </c>
      <c r="H12" s="439" t="s">
        <v>294</v>
      </c>
      <c r="I12" s="436" t="s">
        <v>295</v>
      </c>
      <c r="J12" s="440" t="s">
        <v>296</v>
      </c>
      <c r="K12" s="436" t="s">
        <v>297</v>
      </c>
    </row>
    <row r="13" spans="1:12" ht="24.95" customHeight="1" thickTop="1">
      <c r="A13" s="441" t="s">
        <v>13</v>
      </c>
      <c r="B13" s="442"/>
      <c r="C13" s="442"/>
      <c r="D13" s="443">
        <f t="shared" ref="D13:K13" si="0">SUM(D14:D16)</f>
        <v>0</v>
      </c>
      <c r="E13" s="443">
        <f t="shared" si="0"/>
        <v>0</v>
      </c>
      <c r="F13" s="444">
        <f t="shared" si="0"/>
        <v>0</v>
      </c>
      <c r="G13" s="445">
        <f t="shared" si="0"/>
        <v>0</v>
      </c>
      <c r="H13" s="446">
        <f>SUM(H14:H16)</f>
        <v>0</v>
      </c>
      <c r="I13" s="446">
        <f>SUM(I14:I16)</f>
        <v>0</v>
      </c>
      <c r="J13" s="447">
        <f t="shared" si="0"/>
        <v>0</v>
      </c>
      <c r="K13" s="443">
        <f t="shared" si="0"/>
        <v>0</v>
      </c>
    </row>
    <row r="14" spans="1:12" ht="24.95" customHeight="1">
      <c r="A14" s="448"/>
      <c r="B14" s="1039" t="s">
        <v>67</v>
      </c>
      <c r="C14" s="1040"/>
      <c r="D14" s="449"/>
      <c r="E14" s="449"/>
      <c r="F14" s="450"/>
      <c r="G14" s="451"/>
      <c r="H14" s="452"/>
      <c r="I14" s="449"/>
      <c r="J14" s="453"/>
      <c r="K14" s="449"/>
    </row>
    <row r="15" spans="1:12" ht="24.95" customHeight="1">
      <c r="A15" s="454"/>
      <c r="B15" s="1037" t="s">
        <v>68</v>
      </c>
      <c r="C15" s="1038"/>
      <c r="D15" s="455"/>
      <c r="E15" s="455"/>
      <c r="F15" s="456"/>
      <c r="G15" s="457"/>
      <c r="H15" s="458"/>
      <c r="I15" s="455"/>
      <c r="J15" s="459"/>
      <c r="K15" s="455"/>
    </row>
    <row r="16" spans="1:12" ht="24.95" customHeight="1">
      <c r="A16" s="460"/>
      <c r="B16" s="1041" t="s">
        <v>63</v>
      </c>
      <c r="C16" s="1042"/>
      <c r="D16" s="461"/>
      <c r="E16" s="461"/>
      <c r="F16" s="462"/>
      <c r="G16" s="463"/>
      <c r="H16" s="464"/>
      <c r="I16" s="461"/>
      <c r="J16" s="465"/>
      <c r="K16" s="461"/>
    </row>
    <row r="17" spans="1:11" ht="24.95" customHeight="1">
      <c r="A17" s="466" t="s">
        <v>14</v>
      </c>
      <c r="B17" s="467"/>
      <c r="C17" s="467"/>
      <c r="D17" s="468">
        <f t="shared" ref="D17:K17" si="1">SUM(D18:D20)</f>
        <v>0</v>
      </c>
      <c r="E17" s="468">
        <f t="shared" si="1"/>
        <v>0</v>
      </c>
      <c r="F17" s="469">
        <f t="shared" si="1"/>
        <v>0</v>
      </c>
      <c r="G17" s="470">
        <f>SUM(G18:G20)</f>
        <v>0</v>
      </c>
      <c r="H17" s="471">
        <f>SUM(H18:H20)</f>
        <v>0</v>
      </c>
      <c r="I17" s="468">
        <f>SUM(I18:I20)</f>
        <v>0</v>
      </c>
      <c r="J17" s="472">
        <f t="shared" si="1"/>
        <v>0</v>
      </c>
      <c r="K17" s="468">
        <f t="shared" si="1"/>
        <v>0</v>
      </c>
    </row>
    <row r="18" spans="1:11" ht="24.95" customHeight="1">
      <c r="A18" s="454"/>
      <c r="B18" s="1039" t="s">
        <v>69</v>
      </c>
      <c r="C18" s="1040"/>
      <c r="D18" s="449"/>
      <c r="E18" s="449"/>
      <c r="F18" s="450"/>
      <c r="G18" s="451"/>
      <c r="H18" s="452"/>
      <c r="I18" s="449"/>
      <c r="J18" s="453"/>
      <c r="K18" s="449"/>
    </row>
    <row r="19" spans="1:11" ht="24.95" customHeight="1">
      <c r="A19" s="448"/>
      <c r="B19" s="1037" t="s">
        <v>70</v>
      </c>
      <c r="C19" s="1038"/>
      <c r="D19" s="455"/>
      <c r="E19" s="455"/>
      <c r="F19" s="456"/>
      <c r="G19" s="457"/>
      <c r="H19" s="458"/>
      <c r="I19" s="455"/>
      <c r="J19" s="459"/>
      <c r="K19" s="455"/>
    </row>
    <row r="20" spans="1:11" ht="24.95" customHeight="1">
      <c r="A20" s="460"/>
      <c r="B20" s="1041" t="s">
        <v>63</v>
      </c>
      <c r="C20" s="1042"/>
      <c r="D20" s="461"/>
      <c r="E20" s="461"/>
      <c r="F20" s="462"/>
      <c r="G20" s="463"/>
      <c r="H20" s="464"/>
      <c r="I20" s="461"/>
      <c r="J20" s="465"/>
      <c r="K20" s="461"/>
    </row>
    <row r="21" spans="1:11" ht="18" customHeight="1">
      <c r="A21" s="473" t="s">
        <v>71</v>
      </c>
      <c r="B21" s="474"/>
      <c r="C21" s="475"/>
      <c r="D21" s="476"/>
      <c r="E21" s="476"/>
      <c r="F21" s="476"/>
      <c r="G21" s="476"/>
      <c r="H21" s="476"/>
      <c r="I21" s="476"/>
      <c r="J21" s="476"/>
      <c r="K21" s="476"/>
    </row>
    <row r="22" spans="1:11" ht="24.95" customHeight="1">
      <c r="A22" s="477" t="s">
        <v>16</v>
      </c>
      <c r="B22" s="478"/>
      <c r="C22" s="479"/>
      <c r="D22" s="480">
        <f>入力シート№1!D52+営業外収益-営業外費用</f>
        <v>0</v>
      </c>
      <c r="E22" s="480">
        <f>入力シート№1!E52+営業外収益-営業外費用</f>
        <v>0</v>
      </c>
      <c r="F22" s="481">
        <f>入力シート№1!F52+営業外収益-営業外費用</f>
        <v>0</v>
      </c>
      <c r="G22" s="482">
        <f>入力シート№1!G52+営業外収益-営業外費用</f>
        <v>0</v>
      </c>
      <c r="H22" s="483">
        <f>入力シート№1!H52+営業外収益-営業外費用</f>
        <v>0</v>
      </c>
      <c r="I22" s="480">
        <f>入力シート№1!I52+営業外収益-営業外費用</f>
        <v>0</v>
      </c>
      <c r="J22" s="480">
        <f>入力シート№1!J52+営業外収益-営業外費用</f>
        <v>0</v>
      </c>
      <c r="K22" s="480">
        <f>入力シート№1!K52+営業外収益-営業外費用</f>
        <v>0</v>
      </c>
    </row>
    <row r="23" spans="1:11" ht="24.95" customHeight="1">
      <c r="A23" s="484"/>
      <c r="B23" s="1043" t="s">
        <v>9</v>
      </c>
      <c r="C23" s="1044"/>
      <c r="D23" s="106" t="str">
        <f>IF(ISERROR(+経常利益/入力シート№1!D13),"",+経常利益/入力シート№1!D13)</f>
        <v/>
      </c>
      <c r="E23" s="106" t="str">
        <f>IF(ISERROR(+経常利益/入力シート№1!E13),"",+経常利益/入力シート№1!E13)</f>
        <v/>
      </c>
      <c r="F23" s="107" t="str">
        <f>IF(ISERROR(+経常利益/入力シート№1!F13),"",+経常利益/入力シート№1!F13)</f>
        <v/>
      </c>
      <c r="G23" s="108" t="str">
        <f>IF(ISERROR(+経常利益/入力シート№1!G13),"",+経常利益/入力シート№1!G13)</f>
        <v/>
      </c>
      <c r="H23" s="485" t="str">
        <f>IF(ISERROR(+経常利益/入力シート№1!H13),"",+経常利益/入力シート№1!H13)</f>
        <v/>
      </c>
      <c r="I23" s="106" t="str">
        <f>IF(ISERROR(+経常利益/入力シート№1!I13),"",+経常利益/入力シート№1!I13)</f>
        <v/>
      </c>
      <c r="J23" s="106" t="str">
        <f>IF(ISERROR(+経常利益/入力シート№1!J13),"",+経常利益/入力シート№1!J13)</f>
        <v/>
      </c>
      <c r="K23" s="106" t="str">
        <f>IF(ISERROR(+経常利益/入力シート№1!K13),"",+経常利益/入力シート№1!K13)</f>
        <v/>
      </c>
    </row>
    <row r="24" spans="1:11" ht="18" customHeight="1">
      <c r="A24" s="430" t="s">
        <v>72</v>
      </c>
      <c r="B24" s="428"/>
      <c r="C24" s="428"/>
      <c r="D24" s="486"/>
      <c r="E24" s="486"/>
      <c r="F24" s="486"/>
      <c r="G24" s="486"/>
      <c r="H24" s="486"/>
      <c r="I24" s="486"/>
      <c r="J24" s="486"/>
      <c r="K24" s="486"/>
    </row>
    <row r="25" spans="1:11" ht="18" customHeight="1">
      <c r="A25" s="466" t="s">
        <v>17</v>
      </c>
      <c r="B25" s="467"/>
      <c r="C25" s="467"/>
      <c r="D25" s="468">
        <f t="shared" ref="D25:K25" si="2">SUM(D26:D28)</f>
        <v>0</v>
      </c>
      <c r="E25" s="468">
        <f t="shared" si="2"/>
        <v>0</v>
      </c>
      <c r="F25" s="469">
        <f t="shared" si="2"/>
        <v>0</v>
      </c>
      <c r="G25" s="470">
        <f t="shared" si="2"/>
        <v>0</v>
      </c>
      <c r="H25" s="468">
        <f>SUM(H26:H28)</f>
        <v>0</v>
      </c>
      <c r="I25" s="468">
        <f>SUM(I26:I28)</f>
        <v>0</v>
      </c>
      <c r="J25" s="471">
        <f t="shared" si="2"/>
        <v>0</v>
      </c>
      <c r="K25" s="468">
        <f t="shared" si="2"/>
        <v>0</v>
      </c>
    </row>
    <row r="26" spans="1:11" ht="18" customHeight="1">
      <c r="A26" s="454"/>
      <c r="B26" s="1039" t="s">
        <v>73</v>
      </c>
      <c r="C26" s="1040"/>
      <c r="D26" s="449"/>
      <c r="E26" s="449"/>
      <c r="F26" s="450"/>
      <c r="G26" s="451"/>
      <c r="H26" s="449"/>
      <c r="I26" s="449"/>
      <c r="J26" s="452"/>
      <c r="K26" s="449"/>
    </row>
    <row r="27" spans="1:11" ht="18" customHeight="1">
      <c r="A27" s="454"/>
      <c r="B27" s="1037" t="s">
        <v>74</v>
      </c>
      <c r="C27" s="1038"/>
      <c r="D27" s="455"/>
      <c r="E27" s="455"/>
      <c r="F27" s="456"/>
      <c r="G27" s="457"/>
      <c r="H27" s="455"/>
      <c r="I27" s="455"/>
      <c r="J27" s="458"/>
      <c r="K27" s="455"/>
    </row>
    <row r="28" spans="1:11" ht="18" customHeight="1">
      <c r="A28" s="460"/>
      <c r="B28" s="1041" t="s">
        <v>63</v>
      </c>
      <c r="C28" s="1042"/>
      <c r="D28" s="461"/>
      <c r="E28" s="461"/>
      <c r="F28" s="462"/>
      <c r="G28" s="463"/>
      <c r="H28" s="461"/>
      <c r="I28" s="461"/>
      <c r="J28" s="465"/>
      <c r="K28" s="461"/>
    </row>
    <row r="29" spans="1:11" ht="18" customHeight="1">
      <c r="A29" s="466" t="s">
        <v>18</v>
      </c>
      <c r="B29" s="467"/>
      <c r="C29" s="467"/>
      <c r="D29" s="468">
        <f t="shared" ref="D29:K29" si="3">SUM(D30:D32)</f>
        <v>0</v>
      </c>
      <c r="E29" s="468">
        <f t="shared" si="3"/>
        <v>0</v>
      </c>
      <c r="F29" s="469">
        <f t="shared" si="3"/>
        <v>0</v>
      </c>
      <c r="G29" s="470">
        <f t="shared" si="3"/>
        <v>0</v>
      </c>
      <c r="H29" s="468">
        <f>SUM(H30:H32)</f>
        <v>0</v>
      </c>
      <c r="I29" s="468">
        <f>SUM(I30:I32)</f>
        <v>0</v>
      </c>
      <c r="J29" s="471">
        <f t="shared" si="3"/>
        <v>0</v>
      </c>
      <c r="K29" s="468">
        <f t="shared" si="3"/>
        <v>0</v>
      </c>
    </row>
    <row r="30" spans="1:11" ht="18" customHeight="1">
      <c r="A30" s="454"/>
      <c r="B30" s="1039" t="s">
        <v>75</v>
      </c>
      <c r="C30" s="1040"/>
      <c r="D30" s="449"/>
      <c r="E30" s="449"/>
      <c r="F30" s="450"/>
      <c r="G30" s="451"/>
      <c r="H30" s="453"/>
      <c r="I30" s="449"/>
      <c r="J30" s="452"/>
      <c r="K30" s="449"/>
    </row>
    <row r="31" spans="1:11" ht="18" customHeight="1">
      <c r="A31" s="454"/>
      <c r="B31" s="1037" t="s">
        <v>241</v>
      </c>
      <c r="C31" s="1038"/>
      <c r="D31" s="455"/>
      <c r="E31" s="455"/>
      <c r="F31" s="456"/>
      <c r="G31" s="457"/>
      <c r="H31" s="459"/>
      <c r="I31" s="455"/>
      <c r="J31" s="458"/>
      <c r="K31" s="455"/>
    </row>
    <row r="32" spans="1:11" ht="18" customHeight="1">
      <c r="A32" s="484"/>
      <c r="B32" s="1041" t="s">
        <v>63</v>
      </c>
      <c r="C32" s="1042"/>
      <c r="D32" s="461"/>
      <c r="E32" s="461"/>
      <c r="F32" s="462"/>
      <c r="G32" s="463"/>
      <c r="H32" s="465"/>
      <c r="I32" s="461"/>
      <c r="J32" s="464"/>
      <c r="K32" s="461"/>
    </row>
    <row r="33" spans="1:11" ht="18" customHeight="1">
      <c r="A33" s="473" t="s">
        <v>76</v>
      </c>
      <c r="B33" s="474"/>
      <c r="C33" s="475"/>
      <c r="D33" s="476"/>
      <c r="E33" s="476"/>
      <c r="F33" s="476"/>
      <c r="G33" s="476"/>
      <c r="H33" s="476"/>
      <c r="I33" s="476"/>
      <c r="J33" s="476"/>
      <c r="K33" s="476"/>
    </row>
    <row r="34" spans="1:11" ht="24.95" customHeight="1">
      <c r="A34" s="487" t="s">
        <v>77</v>
      </c>
      <c r="B34" s="488"/>
      <c r="C34" s="489"/>
      <c r="D34" s="490">
        <f t="shared" ref="D34:K34" si="4">+経常利益+特別利益-特別損失</f>
        <v>0</v>
      </c>
      <c r="E34" s="490">
        <f t="shared" si="4"/>
        <v>0</v>
      </c>
      <c r="F34" s="491">
        <f t="shared" si="4"/>
        <v>0</v>
      </c>
      <c r="G34" s="492">
        <f t="shared" si="4"/>
        <v>0</v>
      </c>
      <c r="H34" s="490">
        <f t="shared" si="4"/>
        <v>0</v>
      </c>
      <c r="I34" s="490">
        <f t="shared" si="4"/>
        <v>0</v>
      </c>
      <c r="J34" s="490">
        <f t="shared" si="4"/>
        <v>0</v>
      </c>
      <c r="K34" s="490">
        <f t="shared" si="4"/>
        <v>0</v>
      </c>
    </row>
    <row r="35" spans="1:11" ht="18" customHeight="1">
      <c r="A35" s="493" t="s">
        <v>78</v>
      </c>
      <c r="B35" s="494"/>
      <c r="C35" s="475"/>
      <c r="D35" s="476"/>
      <c r="E35" s="476"/>
      <c r="F35" s="476"/>
      <c r="G35" s="476"/>
      <c r="H35" s="476"/>
      <c r="I35" s="476"/>
      <c r="J35" s="476"/>
      <c r="K35" s="476"/>
    </row>
    <row r="36" spans="1:11" ht="24.95" customHeight="1">
      <c r="A36" s="495" t="s">
        <v>79</v>
      </c>
      <c r="B36" s="496"/>
      <c r="C36" s="497"/>
      <c r="D36" s="498"/>
      <c r="E36" s="498"/>
      <c r="F36" s="499"/>
      <c r="G36" s="500"/>
      <c r="H36" s="498"/>
      <c r="I36" s="498"/>
      <c r="J36" s="498"/>
      <c r="K36" s="498"/>
    </row>
    <row r="37" spans="1:11" ht="24.95" customHeight="1">
      <c r="A37" s="501" t="s">
        <v>237</v>
      </c>
      <c r="B37" s="502"/>
      <c r="C37" s="503"/>
      <c r="D37" s="504"/>
      <c r="E37" s="504"/>
      <c r="F37" s="505"/>
      <c r="G37" s="506"/>
      <c r="H37" s="504"/>
      <c r="I37" s="504"/>
      <c r="J37" s="504"/>
      <c r="K37" s="504"/>
    </row>
    <row r="38" spans="1:11" ht="18" customHeight="1">
      <c r="A38" s="430" t="s">
        <v>80</v>
      </c>
      <c r="B38" s="428"/>
      <c r="C38" s="428"/>
      <c r="D38" s="486"/>
      <c r="E38" s="486"/>
      <c r="F38" s="486"/>
      <c r="G38" s="486"/>
      <c r="H38" s="486"/>
      <c r="I38" s="486"/>
      <c r="J38" s="486"/>
      <c r="K38" s="486"/>
    </row>
    <row r="39" spans="1:11" ht="24.95" customHeight="1">
      <c r="A39" s="477" t="s">
        <v>23</v>
      </c>
      <c r="B39" s="467"/>
      <c r="C39" s="467"/>
      <c r="D39" s="507">
        <f>SUM(D40:D41)</f>
        <v>0</v>
      </c>
      <c r="E39" s="507">
        <f t="shared" ref="E39:J39" si="5">SUM(E40:E41)</f>
        <v>0</v>
      </c>
      <c r="F39" s="508">
        <f t="shared" si="5"/>
        <v>0</v>
      </c>
      <c r="G39" s="509">
        <f t="shared" si="5"/>
        <v>0</v>
      </c>
      <c r="H39" s="507">
        <f>SUM(H40:H41)</f>
        <v>0</v>
      </c>
      <c r="I39" s="507">
        <f>SUM(I40:I41)</f>
        <v>0</v>
      </c>
      <c r="J39" s="510">
        <f t="shared" si="5"/>
        <v>0</v>
      </c>
      <c r="K39" s="507">
        <f>SUM(K40:K41)</f>
        <v>0</v>
      </c>
    </row>
    <row r="40" spans="1:11" ht="24.95" customHeight="1">
      <c r="A40" s="448"/>
      <c r="B40" s="1039" t="s">
        <v>81</v>
      </c>
      <c r="C40" s="1040"/>
      <c r="D40" s="511"/>
      <c r="E40" s="511"/>
      <c r="F40" s="512"/>
      <c r="G40" s="513"/>
      <c r="H40" s="514"/>
      <c r="I40" s="511"/>
      <c r="J40" s="515"/>
      <c r="K40" s="511"/>
    </row>
    <row r="41" spans="1:11" ht="24.95" customHeight="1">
      <c r="A41" s="484"/>
      <c r="B41" s="1041" t="s">
        <v>82</v>
      </c>
      <c r="C41" s="1042"/>
      <c r="D41" s="504"/>
      <c r="E41" s="504"/>
      <c r="F41" s="505"/>
      <c r="G41" s="506"/>
      <c r="H41" s="516"/>
      <c r="I41" s="504"/>
      <c r="J41" s="517"/>
      <c r="K41" s="504"/>
    </row>
    <row r="42" spans="1:11" ht="18" customHeight="1">
      <c r="A42" s="493" t="s">
        <v>83</v>
      </c>
      <c r="B42" s="475"/>
      <c r="C42" s="475"/>
      <c r="D42" s="476"/>
      <c r="E42" s="476"/>
      <c r="F42" s="476"/>
      <c r="G42" s="476"/>
      <c r="H42" s="476"/>
      <c r="I42" s="476"/>
      <c r="J42" s="476"/>
      <c r="K42" s="476"/>
    </row>
    <row r="43" spans="1:11" ht="24.95" customHeight="1">
      <c r="A43" s="1046" t="s">
        <v>310</v>
      </c>
      <c r="B43" s="1047"/>
      <c r="C43" s="1048"/>
      <c r="D43" s="518"/>
      <c r="E43" s="518"/>
      <c r="F43" s="519"/>
      <c r="G43" s="520"/>
      <c r="H43" s="521"/>
      <c r="I43" s="518"/>
      <c r="J43" s="518"/>
      <c r="K43" s="518"/>
    </row>
    <row r="44" spans="1:11" ht="18" customHeight="1">
      <c r="A44" s="430" t="s">
        <v>264</v>
      </c>
      <c r="B44" s="428"/>
      <c r="C44" s="428"/>
      <c r="D44" s="522"/>
      <c r="E44" s="522"/>
      <c r="F44" s="522"/>
      <c r="G44" s="522"/>
      <c r="H44" s="522"/>
      <c r="I44" s="522"/>
      <c r="J44" s="522"/>
      <c r="K44" s="522"/>
    </row>
    <row r="45" spans="1:11" ht="24.95" customHeight="1">
      <c r="A45" s="477" t="s">
        <v>269</v>
      </c>
      <c r="B45" s="467"/>
      <c r="C45" s="467"/>
      <c r="D45" s="480">
        <f>入力シート№3!D48</f>
        <v>0</v>
      </c>
      <c r="E45" s="480">
        <f>入力シート№3!E48</f>
        <v>0</v>
      </c>
      <c r="F45" s="481">
        <f>入力シート№3!F48</f>
        <v>0</v>
      </c>
      <c r="G45" s="482">
        <f>入力シート№3!H48</f>
        <v>0</v>
      </c>
      <c r="H45" s="480">
        <f>入力シート№3!I48</f>
        <v>0</v>
      </c>
      <c r="I45" s="480">
        <f>入力シート№3!J48</f>
        <v>0</v>
      </c>
      <c r="J45" s="523">
        <f>入力シート№3!K48</f>
        <v>0</v>
      </c>
      <c r="K45" s="480">
        <f>入力シート№3!L48</f>
        <v>0</v>
      </c>
    </row>
    <row r="46" spans="1:11" ht="24.95" customHeight="1">
      <c r="A46" s="454"/>
      <c r="B46" s="1039" t="s">
        <v>84</v>
      </c>
      <c r="C46" s="1040"/>
      <c r="D46" s="524">
        <f>入力シート№3!D46</f>
        <v>0</v>
      </c>
      <c r="E46" s="524">
        <f>入力シート№3!E46</f>
        <v>0</v>
      </c>
      <c r="F46" s="525">
        <f>入力シート№3!F46</f>
        <v>0</v>
      </c>
      <c r="G46" s="526">
        <f>入力シート№3!H46</f>
        <v>0</v>
      </c>
      <c r="H46" s="524">
        <f>入力シート№3!I46</f>
        <v>0</v>
      </c>
      <c r="I46" s="524">
        <f>入力シート№3!J46</f>
        <v>0</v>
      </c>
      <c r="J46" s="527">
        <f>入力シート№3!K46</f>
        <v>0</v>
      </c>
      <c r="K46" s="524">
        <f>入力シート№3!L46</f>
        <v>0</v>
      </c>
    </row>
    <row r="47" spans="1:11" ht="24.95" customHeight="1">
      <c r="A47" s="460"/>
      <c r="B47" s="1041" t="s">
        <v>248</v>
      </c>
      <c r="C47" s="1042"/>
      <c r="D47" s="528">
        <f>入力シート№3!D47</f>
        <v>0</v>
      </c>
      <c r="E47" s="528">
        <f>入力シート№3!E47</f>
        <v>0</v>
      </c>
      <c r="F47" s="529">
        <f>入力シート№3!F47</f>
        <v>0</v>
      </c>
      <c r="G47" s="530">
        <f>入力シート№3!H47</f>
        <v>0</v>
      </c>
      <c r="H47" s="528">
        <f>入力シート№3!I47</f>
        <v>0</v>
      </c>
      <c r="I47" s="528">
        <f>入力シート№3!J47</f>
        <v>0</v>
      </c>
      <c r="J47" s="531">
        <f>入力シート№3!K47</f>
        <v>0</v>
      </c>
      <c r="K47" s="528">
        <f>入力シート№3!L47</f>
        <v>0</v>
      </c>
    </row>
    <row r="48" spans="1:11" ht="24.95" customHeight="1">
      <c r="A48" s="477" t="s">
        <v>270</v>
      </c>
      <c r="B48" s="467"/>
      <c r="C48" s="467"/>
      <c r="D48" s="480">
        <f>入力シート№3!D51</f>
        <v>0</v>
      </c>
      <c r="E48" s="480">
        <f>入力シート№3!E51</f>
        <v>0</v>
      </c>
      <c r="F48" s="481">
        <f>入力シート№3!F51</f>
        <v>0</v>
      </c>
      <c r="G48" s="482">
        <f>入力シート№3!H51</f>
        <v>0</v>
      </c>
      <c r="H48" s="480">
        <f>入力シート№3!I51</f>
        <v>0</v>
      </c>
      <c r="I48" s="480">
        <f>入力シート№3!J51</f>
        <v>0</v>
      </c>
      <c r="J48" s="523">
        <f>入力シート№3!K51</f>
        <v>0</v>
      </c>
      <c r="K48" s="480">
        <f>入力シート№3!L51</f>
        <v>0</v>
      </c>
    </row>
    <row r="49" spans="1:11" ht="24.95" customHeight="1">
      <c r="A49" s="454"/>
      <c r="B49" s="1039" t="s">
        <v>84</v>
      </c>
      <c r="C49" s="1040"/>
      <c r="D49" s="524">
        <f>入力シート№3!D49</f>
        <v>0</v>
      </c>
      <c r="E49" s="524">
        <f>入力シート№3!E49</f>
        <v>0</v>
      </c>
      <c r="F49" s="525">
        <f>入力シート№3!F49</f>
        <v>0</v>
      </c>
      <c r="G49" s="526">
        <f>入力シート№3!H49</f>
        <v>0</v>
      </c>
      <c r="H49" s="524">
        <f>入力シート№3!I49</f>
        <v>0</v>
      </c>
      <c r="I49" s="524">
        <f>入力シート№3!J49</f>
        <v>0</v>
      </c>
      <c r="J49" s="527">
        <f>入力シート№3!K49</f>
        <v>0</v>
      </c>
      <c r="K49" s="524">
        <f>入力シート№3!L49</f>
        <v>0</v>
      </c>
    </row>
    <row r="50" spans="1:11" ht="24.95" customHeight="1">
      <c r="A50" s="460"/>
      <c r="B50" s="1041" t="s">
        <v>248</v>
      </c>
      <c r="C50" s="1042"/>
      <c r="D50" s="528">
        <f>入力シート№3!D50</f>
        <v>0</v>
      </c>
      <c r="E50" s="528">
        <f>入力シート№3!E50</f>
        <v>0</v>
      </c>
      <c r="F50" s="529">
        <f>入力シート№3!F50</f>
        <v>0</v>
      </c>
      <c r="G50" s="530">
        <f>入力シート№3!H50</f>
        <v>0</v>
      </c>
      <c r="H50" s="528">
        <f>入力シート№3!I50</f>
        <v>0</v>
      </c>
      <c r="I50" s="528">
        <f>入力シート№3!J50</f>
        <v>0</v>
      </c>
      <c r="J50" s="531">
        <f>入力シート№3!K50</f>
        <v>0</v>
      </c>
      <c r="K50" s="528">
        <f>入力シート№3!L50</f>
        <v>0</v>
      </c>
    </row>
    <row r="51" spans="1:11" ht="18" customHeight="1">
      <c r="A51" s="532" t="s">
        <v>85</v>
      </c>
      <c r="B51" s="478"/>
      <c r="C51" s="478"/>
      <c r="D51" s="523"/>
      <c r="E51" s="523"/>
      <c r="F51" s="523"/>
      <c r="G51" s="523"/>
      <c r="H51" s="523"/>
      <c r="I51" s="523"/>
      <c r="J51" s="523"/>
      <c r="K51" s="523"/>
    </row>
    <row r="52" spans="1:11" ht="24.95" customHeight="1">
      <c r="A52" s="477" t="s">
        <v>86</v>
      </c>
      <c r="B52" s="467"/>
      <c r="C52" s="467"/>
      <c r="D52" s="480">
        <f>+D53+D54</f>
        <v>0</v>
      </c>
      <c r="E52" s="480">
        <f>+E53+E54</f>
        <v>0</v>
      </c>
      <c r="F52" s="481">
        <f t="shared" ref="F52:K52" si="6">+F53+F54</f>
        <v>0</v>
      </c>
      <c r="G52" s="482">
        <f t="shared" si="6"/>
        <v>0</v>
      </c>
      <c r="H52" s="483">
        <f t="shared" si="6"/>
        <v>0</v>
      </c>
      <c r="I52" s="483">
        <f t="shared" si="6"/>
        <v>0</v>
      </c>
      <c r="J52" s="483">
        <f t="shared" si="6"/>
        <v>0</v>
      </c>
      <c r="K52" s="480">
        <f t="shared" si="6"/>
        <v>0</v>
      </c>
    </row>
    <row r="53" spans="1:11" ht="24.95" customHeight="1">
      <c r="A53" s="454"/>
      <c r="B53" s="1039" t="s">
        <v>87</v>
      </c>
      <c r="C53" s="1040"/>
      <c r="D53" s="511"/>
      <c r="E53" s="511"/>
      <c r="F53" s="512"/>
      <c r="G53" s="513"/>
      <c r="H53" s="514"/>
      <c r="I53" s="514"/>
      <c r="J53" s="514"/>
      <c r="K53" s="511"/>
    </row>
    <row r="54" spans="1:11" ht="24.95" customHeight="1">
      <c r="A54" s="460"/>
      <c r="B54" s="1041" t="s">
        <v>88</v>
      </c>
      <c r="C54" s="1042"/>
      <c r="D54" s="504"/>
      <c r="E54" s="504"/>
      <c r="F54" s="505"/>
      <c r="G54" s="506"/>
      <c r="H54" s="516"/>
      <c r="I54" s="516"/>
      <c r="J54" s="516"/>
      <c r="K54" s="504"/>
    </row>
    <row r="55" spans="1:11" ht="18" customHeight="1">
      <c r="A55" s="27"/>
      <c r="B55" s="1045"/>
      <c r="C55" s="1045"/>
      <c r="D55" s="28"/>
      <c r="E55" s="28"/>
      <c r="F55" s="28"/>
      <c r="G55" s="28"/>
      <c r="H55" s="28"/>
      <c r="I55" s="28"/>
      <c r="J55" s="28"/>
      <c r="K55" s="28"/>
    </row>
    <row r="56" spans="1:11" ht="18" customHeight="1"/>
    <row r="57" spans="1:11" ht="18" customHeight="1"/>
    <row r="58" spans="1:11" ht="18" customHeight="1"/>
    <row r="59" spans="1:11" ht="20.100000000000001" customHeight="1"/>
    <row r="60" spans="1:11" ht="20.100000000000001" customHeight="1"/>
    <row r="61" spans="1:11" ht="20.100000000000001" customHeight="1"/>
    <row r="62" spans="1:11">
      <c r="D62" s="29">
        <f>D34-D36</f>
        <v>0</v>
      </c>
      <c r="E62" s="29">
        <f>E34-E36</f>
        <v>0</v>
      </c>
      <c r="F62" s="29">
        <f>F34-F36</f>
        <v>0</v>
      </c>
      <c r="G62" s="29">
        <f>G34-G36</f>
        <v>0</v>
      </c>
      <c r="H62" s="29"/>
      <c r="I62" s="29">
        <f t="shared" ref="I62:K62" si="7">I34-I36</f>
        <v>0</v>
      </c>
      <c r="J62" s="29">
        <f t="shared" si="7"/>
        <v>0</v>
      </c>
      <c r="K62" s="29">
        <f t="shared" si="7"/>
        <v>0</v>
      </c>
    </row>
  </sheetData>
  <sheetProtection sheet="1" objects="1" scenarios="1"/>
  <mergeCells count="27">
    <mergeCell ref="B55:C55"/>
    <mergeCell ref="B32:C32"/>
    <mergeCell ref="B40:C40"/>
    <mergeCell ref="B41:C41"/>
    <mergeCell ref="A43:C43"/>
    <mergeCell ref="B46:C46"/>
    <mergeCell ref="B47:C47"/>
    <mergeCell ref="B49:C49"/>
    <mergeCell ref="B50:C50"/>
    <mergeCell ref="B53:C53"/>
    <mergeCell ref="B54:C54"/>
    <mergeCell ref="C3:E3"/>
    <mergeCell ref="C4:E4"/>
    <mergeCell ref="J3:K3"/>
    <mergeCell ref="A6:K7"/>
    <mergeCell ref="B31:C31"/>
    <mergeCell ref="B14:C14"/>
    <mergeCell ref="B15:C15"/>
    <mergeCell ref="B16:C16"/>
    <mergeCell ref="B18:C18"/>
    <mergeCell ref="B19:C19"/>
    <mergeCell ref="B20:C20"/>
    <mergeCell ref="B23:C23"/>
    <mergeCell ref="B26:C26"/>
    <mergeCell ref="B27:C27"/>
    <mergeCell ref="B28:C28"/>
    <mergeCell ref="B30:C30"/>
  </mergeCells>
  <phoneticPr fontId="5"/>
  <pageMargins left="0.70866141732283472" right="0.31496062992125984" top="0.35433070866141736" bottom="0.35433070866141736" header="0.31496062992125984" footer="0.31496062992125984"/>
  <pageSetup paperSize="9" scale="6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U51"/>
  <sheetViews>
    <sheetView showGridLines="0" showRowColHeaders="0" zoomScale="80" zoomScaleNormal="80" workbookViewId="0">
      <selection activeCell="D11" sqref="D11"/>
    </sheetView>
  </sheetViews>
  <sheetFormatPr defaultRowHeight="12"/>
  <cols>
    <col min="1" max="1" width="4.7109375" customWidth="1"/>
    <col min="2" max="2" width="14.7109375" customWidth="1"/>
    <col min="3" max="3" width="12.7109375" customWidth="1"/>
    <col min="4" max="6" width="13.28515625" customWidth="1"/>
    <col min="7" max="7" width="8.7109375" customWidth="1"/>
    <col min="8" max="12" width="13.28515625" customWidth="1"/>
  </cols>
  <sheetData>
    <row r="1" spans="1:21" ht="15.75" customHeight="1">
      <c r="A1" s="1064" t="s">
        <v>0</v>
      </c>
      <c r="B1" s="1064"/>
      <c r="C1" s="1051">
        <f>基本項目入力!E9</f>
        <v>0</v>
      </c>
      <c r="D1" s="1051"/>
      <c r="E1" s="534"/>
      <c r="F1" s="534"/>
      <c r="G1" s="534"/>
      <c r="H1" s="534"/>
      <c r="I1" s="534"/>
      <c r="J1" s="796" t="s">
        <v>205</v>
      </c>
      <c r="K1" s="1069">
        <f>基本項目入力!E13</f>
        <v>0</v>
      </c>
      <c r="L1" s="1069"/>
    </row>
    <row r="2" spans="1:21" ht="15.75" customHeight="1">
      <c r="A2" s="1064" t="s">
        <v>2</v>
      </c>
      <c r="B2" s="1064"/>
      <c r="C2" s="1051">
        <f>基本項目入力!E11</f>
        <v>0</v>
      </c>
      <c r="D2" s="1051"/>
      <c r="E2" s="534"/>
      <c r="F2" s="534"/>
      <c r="G2" s="534"/>
      <c r="H2" s="534"/>
      <c r="I2" s="797"/>
      <c r="J2" s="798"/>
      <c r="K2" s="798"/>
      <c r="L2" s="798"/>
      <c r="M2" s="55"/>
      <c r="N2" s="55"/>
      <c r="O2" s="55"/>
      <c r="P2" s="55"/>
      <c r="Q2" s="55"/>
      <c r="R2" s="55"/>
      <c r="S2" s="55"/>
      <c r="T2" s="55"/>
      <c r="U2" s="55"/>
    </row>
    <row r="3" spans="1:21" ht="15.75" customHeight="1">
      <c r="A3" s="793"/>
      <c r="B3" s="793"/>
      <c r="C3" s="778"/>
      <c r="D3" s="778"/>
      <c r="E3" s="51"/>
      <c r="F3" s="51"/>
      <c r="G3" s="51"/>
      <c r="H3" s="51"/>
      <c r="I3" s="799"/>
      <c r="J3" s="800"/>
      <c r="K3" s="800"/>
      <c r="L3" s="800"/>
      <c r="M3" s="55"/>
      <c r="N3" s="55"/>
      <c r="O3" s="55"/>
      <c r="P3" s="55"/>
      <c r="Q3" s="55"/>
      <c r="R3" s="55"/>
      <c r="S3" s="55"/>
      <c r="T3" s="55"/>
      <c r="U3" s="55"/>
    </row>
    <row r="4" spans="1:21" ht="15.75" customHeight="1">
      <c r="A4" s="1070" t="s">
        <v>311</v>
      </c>
      <c r="B4" s="1070"/>
      <c r="C4" s="1070"/>
      <c r="D4" s="1070"/>
      <c r="E4" s="1070"/>
      <c r="F4" s="1070"/>
      <c r="G4" s="1070"/>
      <c r="H4" s="1070"/>
      <c r="I4" s="1070"/>
      <c r="J4" s="1070"/>
      <c r="K4" s="1070"/>
      <c r="L4" s="1070"/>
      <c r="M4" s="55"/>
      <c r="N4" s="55"/>
      <c r="O4" s="55"/>
      <c r="P4" s="55"/>
      <c r="Q4" s="55"/>
      <c r="R4" s="55"/>
      <c r="S4" s="55"/>
      <c r="T4" s="55"/>
      <c r="U4" s="55"/>
    </row>
    <row r="5" spans="1:21" ht="15.75" customHeight="1">
      <c r="A5" s="1070"/>
      <c r="B5" s="1070"/>
      <c r="C5" s="1070"/>
      <c r="D5" s="1070"/>
      <c r="E5" s="1070"/>
      <c r="F5" s="1070"/>
      <c r="G5" s="1070"/>
      <c r="H5" s="1070"/>
      <c r="I5" s="1070"/>
      <c r="J5" s="1070"/>
      <c r="K5" s="1070"/>
      <c r="L5" s="1070"/>
      <c r="M5" s="55"/>
      <c r="N5" s="55"/>
      <c r="O5" s="55"/>
      <c r="P5" s="55"/>
      <c r="Q5" s="55"/>
      <c r="R5" s="55"/>
      <c r="S5" s="55"/>
      <c r="T5" s="55"/>
      <c r="U5" s="55"/>
    </row>
    <row r="6" spans="1:21" ht="15.75" customHeight="1">
      <c r="A6" s="57"/>
      <c r="B6" s="57"/>
      <c r="C6" s="57"/>
      <c r="D6" s="57"/>
      <c r="E6" s="57"/>
      <c r="F6" s="57"/>
      <c r="G6" s="57"/>
      <c r="H6" s="57"/>
      <c r="I6" s="57"/>
      <c r="J6" s="57"/>
      <c r="K6" s="57"/>
      <c r="L6" s="57"/>
      <c r="M6" s="55"/>
      <c r="N6" s="55"/>
      <c r="O6" s="55"/>
      <c r="P6" s="55"/>
      <c r="Q6" s="55"/>
      <c r="R6" s="55"/>
      <c r="S6" s="55"/>
      <c r="T6" s="55"/>
      <c r="U6" s="55"/>
    </row>
    <row r="7" spans="1:21" s="56" customFormat="1" ht="21" customHeight="1">
      <c r="A7" s="537" t="s">
        <v>263</v>
      </c>
      <c r="B7" s="428"/>
      <c r="C7" s="428"/>
      <c r="D7" s="538"/>
      <c r="E7" s="538"/>
      <c r="F7" s="539"/>
      <c r="G7" s="539"/>
      <c r="H7" s="539"/>
      <c r="I7" s="539"/>
      <c r="J7" s="539"/>
      <c r="K7" s="813" t="s">
        <v>129</v>
      </c>
      <c r="L7" s="814">
        <f>基本項目入力!E15</f>
        <v>0</v>
      </c>
    </row>
    <row r="8" spans="1:21" ht="24.95" customHeight="1">
      <c r="A8" s="540"/>
      <c r="B8" s="541"/>
      <c r="C8" s="541"/>
      <c r="D8" s="542" t="str">
        <f>基本項目入力!$F$17-2&amp;"/"&amp;基本項目入力!$H$17&amp;"期"</f>
        <v>-2/期</v>
      </c>
      <c r="E8" s="542" t="str">
        <f>基本項目入力!$F$17-1&amp;"/"&amp;基本項目入力!$H$17&amp;"期"</f>
        <v>-1/期</v>
      </c>
      <c r="F8" s="1071" t="str">
        <f>基本項目入力!$F$17&amp;"/"&amp;基本項目入力!$H$17&amp;"期"</f>
        <v>/期</v>
      </c>
      <c r="G8" s="1072"/>
      <c r="H8" s="543" t="str">
        <f>基本項目入力!$F$17+1&amp;"/"&amp;基本項目入力!$H$17&amp;"期"</f>
        <v>1/期</v>
      </c>
      <c r="I8" s="544" t="str">
        <f>基本項目入力!$F$17+2&amp;"/"&amp;基本項目入力!$H$17&amp;"期"</f>
        <v>2/期</v>
      </c>
      <c r="J8" s="544" t="str">
        <f>基本項目入力!$F$17+3&amp;"/"&amp;基本項目入力!$H$17&amp;"期"</f>
        <v>3/期</v>
      </c>
      <c r="K8" s="544" t="str">
        <f>基本項目入力!$F$17+4&amp;"/"&amp;基本項目入力!$H$17&amp;"期"</f>
        <v>4/期</v>
      </c>
      <c r="L8" s="544" t="str">
        <f>基本項目入力!$F$17+5&amp;"/"&amp;基本項目入力!$H$17&amp;"期"</f>
        <v>5/期</v>
      </c>
    </row>
    <row r="9" spans="1:21" ht="24.95" customHeight="1" thickBot="1">
      <c r="A9" s="545"/>
      <c r="B9" s="546"/>
      <c r="C9" s="546"/>
      <c r="D9" s="547" t="s">
        <v>4</v>
      </c>
      <c r="E9" s="547" t="s">
        <v>4</v>
      </c>
      <c r="F9" s="1073" t="s">
        <v>4</v>
      </c>
      <c r="G9" s="1074"/>
      <c r="H9" s="548" t="s">
        <v>136</v>
      </c>
      <c r="I9" s="549" t="s">
        <v>140</v>
      </c>
      <c r="J9" s="549" t="s">
        <v>141</v>
      </c>
      <c r="K9" s="549" t="s">
        <v>142</v>
      </c>
      <c r="L9" s="549" t="s">
        <v>143</v>
      </c>
    </row>
    <row r="10" spans="1:21" ht="24.95" customHeight="1" thickTop="1">
      <c r="A10" s="1062" t="s">
        <v>201</v>
      </c>
      <c r="B10" s="1063"/>
      <c r="C10" s="1063"/>
      <c r="D10" s="550">
        <f>D13+D16</f>
        <v>0</v>
      </c>
      <c r="E10" s="550">
        <f t="shared" ref="E10:L10" si="0">E13+E16</f>
        <v>0</v>
      </c>
      <c r="F10" s="551">
        <f t="shared" si="0"/>
        <v>0</v>
      </c>
      <c r="G10" s="599" t="e">
        <f>F10/$F$45</f>
        <v>#DIV/0!</v>
      </c>
      <c r="H10" s="552">
        <f t="shared" si="0"/>
        <v>0</v>
      </c>
      <c r="I10" s="553">
        <f t="shared" si="0"/>
        <v>0</v>
      </c>
      <c r="J10" s="550">
        <f t="shared" si="0"/>
        <v>0</v>
      </c>
      <c r="K10" s="554">
        <f t="shared" si="0"/>
        <v>0</v>
      </c>
      <c r="L10" s="554">
        <f t="shared" si="0"/>
        <v>0</v>
      </c>
    </row>
    <row r="11" spans="1:21" ht="24.95" customHeight="1">
      <c r="A11" s="1065"/>
      <c r="B11" s="1058" t="s">
        <v>260</v>
      </c>
      <c r="C11" s="555" t="s">
        <v>258</v>
      </c>
      <c r="D11" s="556"/>
      <c r="E11" s="556"/>
      <c r="F11" s="556"/>
      <c r="G11" s="600">
        <v>0</v>
      </c>
      <c r="H11" s="557"/>
      <c r="I11" s="556"/>
      <c r="J11" s="556"/>
      <c r="K11" s="556"/>
      <c r="L11" s="558"/>
    </row>
    <row r="12" spans="1:21" ht="24.95" customHeight="1">
      <c r="A12" s="1065"/>
      <c r="B12" s="1059"/>
      <c r="C12" s="559" t="s">
        <v>257</v>
      </c>
      <c r="D12" s="560"/>
      <c r="E12" s="560"/>
      <c r="F12" s="560"/>
      <c r="G12" s="601">
        <v>0</v>
      </c>
      <c r="H12" s="561"/>
      <c r="I12" s="560"/>
      <c r="J12" s="560"/>
      <c r="K12" s="560"/>
      <c r="L12" s="562"/>
    </row>
    <row r="13" spans="1:21" ht="24.95" customHeight="1">
      <c r="A13" s="1065"/>
      <c r="B13" s="1060"/>
      <c r="C13" s="563" t="s">
        <v>231</v>
      </c>
      <c r="D13" s="564"/>
      <c r="E13" s="565">
        <f>D13+E11+IF(E12&gt;0,-E12,E12)</f>
        <v>0</v>
      </c>
      <c r="F13" s="565">
        <f>E13+F11+IF(F12&gt;0,-F12,F12)</f>
        <v>0</v>
      </c>
      <c r="G13" s="602">
        <v>0</v>
      </c>
      <c r="H13" s="566">
        <f>F13+H11+IF(H12&gt;0,-H12,H12)</f>
        <v>0</v>
      </c>
      <c r="I13" s="565">
        <f t="shared" ref="I13:L13" si="1">H13+I11+IF(I12&gt;0,-I12,I12)</f>
        <v>0</v>
      </c>
      <c r="J13" s="565">
        <f t="shared" si="1"/>
        <v>0</v>
      </c>
      <c r="K13" s="565">
        <f t="shared" si="1"/>
        <v>0</v>
      </c>
      <c r="L13" s="567">
        <f t="shared" si="1"/>
        <v>0</v>
      </c>
    </row>
    <row r="14" spans="1:21" ht="24.95" customHeight="1">
      <c r="A14" s="1065"/>
      <c r="B14" s="1049" t="s">
        <v>261</v>
      </c>
      <c r="C14" s="568" t="s">
        <v>258</v>
      </c>
      <c r="D14" s="569"/>
      <c r="E14" s="569"/>
      <c r="F14" s="569"/>
      <c r="G14" s="603">
        <v>0</v>
      </c>
      <c r="H14" s="570"/>
      <c r="I14" s="569"/>
      <c r="J14" s="569"/>
      <c r="K14" s="569"/>
      <c r="L14" s="571"/>
    </row>
    <row r="15" spans="1:21" ht="24.95" customHeight="1">
      <c r="A15" s="1065"/>
      <c r="B15" s="1049"/>
      <c r="C15" s="568" t="s">
        <v>257</v>
      </c>
      <c r="D15" s="569"/>
      <c r="E15" s="569"/>
      <c r="F15" s="569"/>
      <c r="G15" s="603">
        <v>0</v>
      </c>
      <c r="H15" s="570"/>
      <c r="I15" s="569"/>
      <c r="J15" s="569"/>
      <c r="K15" s="569"/>
      <c r="L15" s="571"/>
    </row>
    <row r="16" spans="1:21" ht="24.95" customHeight="1">
      <c r="A16" s="1066"/>
      <c r="B16" s="1050"/>
      <c r="C16" s="563" t="s">
        <v>231</v>
      </c>
      <c r="D16" s="564"/>
      <c r="E16" s="565">
        <f>D16+E14+IF(E15&gt;0,-E15,E15)</f>
        <v>0</v>
      </c>
      <c r="F16" s="565">
        <f>E16+F14+IF(F15&gt;0,-F15,F15)</f>
        <v>0</v>
      </c>
      <c r="G16" s="602">
        <v>0</v>
      </c>
      <c r="H16" s="572">
        <f>F16+H14+IF(H15&gt;0,-H15,H15)</f>
        <v>0</v>
      </c>
      <c r="I16" s="565">
        <f t="shared" ref="I16" si="2">H16+I14+IF(I15&gt;0,-I15,I15)</f>
        <v>0</v>
      </c>
      <c r="J16" s="565">
        <f t="shared" ref="J16" si="3">I16+J14+IF(J15&gt;0,-J15,J15)</f>
        <v>0</v>
      </c>
      <c r="K16" s="565">
        <f t="shared" ref="K16" si="4">J16+K14+IF(K15&gt;0,-K15,K15)</f>
        <v>0</v>
      </c>
      <c r="L16" s="567">
        <f t="shared" ref="L16" si="5">K16+L14+IF(L15&gt;0,-L15,L15)</f>
        <v>0</v>
      </c>
    </row>
    <row r="17" spans="1:12" ht="24.95" customHeight="1">
      <c r="A17" s="1054" t="s">
        <v>202</v>
      </c>
      <c r="B17" s="1055"/>
      <c r="C17" s="1055"/>
      <c r="D17" s="573">
        <f>D20+D23</f>
        <v>0</v>
      </c>
      <c r="E17" s="573">
        <f t="shared" ref="E17:L17" si="6">E20+E23</f>
        <v>0</v>
      </c>
      <c r="F17" s="574">
        <f t="shared" si="6"/>
        <v>0</v>
      </c>
      <c r="G17" s="604" t="e">
        <f>F17/$F$45</f>
        <v>#DIV/0!</v>
      </c>
      <c r="H17" s="575">
        <f t="shared" si="6"/>
        <v>0</v>
      </c>
      <c r="I17" s="576">
        <f t="shared" si="6"/>
        <v>0</v>
      </c>
      <c r="J17" s="576">
        <f t="shared" si="6"/>
        <v>0</v>
      </c>
      <c r="K17" s="576">
        <f t="shared" si="6"/>
        <v>0</v>
      </c>
      <c r="L17" s="576">
        <f t="shared" si="6"/>
        <v>0</v>
      </c>
    </row>
    <row r="18" spans="1:12" ht="24.95" customHeight="1">
      <c r="A18" s="1065"/>
      <c r="B18" s="1058" t="s">
        <v>260</v>
      </c>
      <c r="C18" s="555" t="s">
        <v>258</v>
      </c>
      <c r="D18" s="556"/>
      <c r="E18" s="556"/>
      <c r="F18" s="556"/>
      <c r="G18" s="600">
        <v>0</v>
      </c>
      <c r="H18" s="557"/>
      <c r="I18" s="556"/>
      <c r="J18" s="556"/>
      <c r="K18" s="556"/>
      <c r="L18" s="558"/>
    </row>
    <row r="19" spans="1:12" ht="24.95" customHeight="1">
      <c r="A19" s="1065"/>
      <c r="B19" s="1059"/>
      <c r="C19" s="559" t="s">
        <v>257</v>
      </c>
      <c r="D19" s="560"/>
      <c r="E19" s="560"/>
      <c r="F19" s="560"/>
      <c r="G19" s="601">
        <v>0</v>
      </c>
      <c r="H19" s="561"/>
      <c r="I19" s="560"/>
      <c r="J19" s="560"/>
      <c r="K19" s="560"/>
      <c r="L19" s="562"/>
    </row>
    <row r="20" spans="1:12" ht="24.95" customHeight="1">
      <c r="A20" s="1065"/>
      <c r="B20" s="1060"/>
      <c r="C20" s="563" t="s">
        <v>231</v>
      </c>
      <c r="D20" s="564"/>
      <c r="E20" s="565">
        <f>D20+E18+IF(E19&gt;0,-E19,E19)</f>
        <v>0</v>
      </c>
      <c r="F20" s="565">
        <f>E20+F18+IF(F19&gt;0,-F19,F19)</f>
        <v>0</v>
      </c>
      <c r="G20" s="602">
        <v>0</v>
      </c>
      <c r="H20" s="566">
        <f>F20+H18+IF(H19&gt;0,-H19,H19)</f>
        <v>0</v>
      </c>
      <c r="I20" s="565">
        <f t="shared" ref="I20" si="7">H20+I18+IF(I19&gt;0,-I19,I19)</f>
        <v>0</v>
      </c>
      <c r="J20" s="565">
        <f t="shared" ref="J20" si="8">I20+J18+IF(J19&gt;0,-J19,J19)</f>
        <v>0</v>
      </c>
      <c r="K20" s="565">
        <f t="shared" ref="K20" si="9">J20+K18+IF(K19&gt;0,-K19,K19)</f>
        <v>0</v>
      </c>
      <c r="L20" s="567">
        <f t="shared" ref="L20" si="10">K20+L18+IF(L19&gt;0,-L19,L19)</f>
        <v>0</v>
      </c>
    </row>
    <row r="21" spans="1:12" ht="24.95" customHeight="1">
      <c r="A21" s="1065"/>
      <c r="B21" s="1049" t="s">
        <v>261</v>
      </c>
      <c r="C21" s="568" t="s">
        <v>258</v>
      </c>
      <c r="D21" s="569"/>
      <c r="E21" s="569"/>
      <c r="F21" s="569"/>
      <c r="G21" s="603">
        <v>0</v>
      </c>
      <c r="H21" s="570"/>
      <c r="I21" s="569"/>
      <c r="J21" s="569"/>
      <c r="K21" s="569"/>
      <c r="L21" s="571"/>
    </row>
    <row r="22" spans="1:12" ht="24.95" customHeight="1">
      <c r="A22" s="1065"/>
      <c r="B22" s="1049"/>
      <c r="C22" s="568" t="s">
        <v>257</v>
      </c>
      <c r="D22" s="569"/>
      <c r="E22" s="569"/>
      <c r="F22" s="569"/>
      <c r="G22" s="603">
        <v>0</v>
      </c>
      <c r="H22" s="570"/>
      <c r="I22" s="569"/>
      <c r="J22" s="569"/>
      <c r="K22" s="569"/>
      <c r="L22" s="571"/>
    </row>
    <row r="23" spans="1:12" ht="24.95" customHeight="1">
      <c r="A23" s="1066"/>
      <c r="B23" s="1050"/>
      <c r="C23" s="563" t="s">
        <v>231</v>
      </c>
      <c r="D23" s="564"/>
      <c r="E23" s="565">
        <f>D23+E21+IF(E22&gt;0,-E22,E22)</f>
        <v>0</v>
      </c>
      <c r="F23" s="565">
        <f>E23+F21+IF(F22&gt;0,-F22,F22)</f>
        <v>0</v>
      </c>
      <c r="G23" s="602">
        <v>0</v>
      </c>
      <c r="H23" s="577">
        <f>F23+H21+IF(H22&gt;0,-H22,H22)</f>
        <v>0</v>
      </c>
      <c r="I23" s="565">
        <f t="shared" ref="I23" si="11">H23+I21+IF(I22&gt;0,-I22,I22)</f>
        <v>0</v>
      </c>
      <c r="J23" s="565">
        <f t="shared" ref="J23" si="12">I23+J21+IF(J22&gt;0,-J22,J22)</f>
        <v>0</v>
      </c>
      <c r="K23" s="565">
        <f t="shared" ref="K23" si="13">J23+K21+IF(K22&gt;0,-K22,K22)</f>
        <v>0</v>
      </c>
      <c r="L23" s="567">
        <f t="shared" ref="L23" si="14">K23+L21+IF(L22&gt;0,-L22,L22)</f>
        <v>0</v>
      </c>
    </row>
    <row r="24" spans="1:12" ht="24.95" customHeight="1">
      <c r="A24" s="1054" t="s">
        <v>203</v>
      </c>
      <c r="B24" s="1055"/>
      <c r="C24" s="1055"/>
      <c r="D24" s="573">
        <f>D27+D30</f>
        <v>0</v>
      </c>
      <c r="E24" s="573">
        <f t="shared" ref="E24:F24" si="15">E27+E30</f>
        <v>0</v>
      </c>
      <c r="F24" s="574">
        <f t="shared" si="15"/>
        <v>0</v>
      </c>
      <c r="G24" s="604" t="e">
        <f>F24/$F$45</f>
        <v>#DIV/0!</v>
      </c>
      <c r="H24" s="575">
        <f t="shared" ref="H24:L24" si="16">H27+H30</f>
        <v>0</v>
      </c>
      <c r="I24" s="576">
        <f t="shared" si="16"/>
        <v>0</v>
      </c>
      <c r="J24" s="576">
        <f t="shared" si="16"/>
        <v>0</v>
      </c>
      <c r="K24" s="576">
        <f t="shared" si="16"/>
        <v>0</v>
      </c>
      <c r="L24" s="576">
        <f t="shared" si="16"/>
        <v>0</v>
      </c>
    </row>
    <row r="25" spans="1:12" ht="24.95" customHeight="1">
      <c r="A25" s="1065"/>
      <c r="B25" s="1058" t="s">
        <v>260</v>
      </c>
      <c r="C25" s="555" t="s">
        <v>258</v>
      </c>
      <c r="D25" s="556"/>
      <c r="E25" s="556"/>
      <c r="F25" s="556"/>
      <c r="G25" s="600">
        <v>0</v>
      </c>
      <c r="H25" s="557"/>
      <c r="I25" s="556"/>
      <c r="J25" s="556"/>
      <c r="K25" s="556"/>
      <c r="L25" s="558"/>
    </row>
    <row r="26" spans="1:12" ht="24.95" customHeight="1">
      <c r="A26" s="1065"/>
      <c r="B26" s="1059"/>
      <c r="C26" s="559" t="s">
        <v>257</v>
      </c>
      <c r="D26" s="560"/>
      <c r="E26" s="560"/>
      <c r="F26" s="560"/>
      <c r="G26" s="601">
        <v>0</v>
      </c>
      <c r="H26" s="561"/>
      <c r="I26" s="560"/>
      <c r="J26" s="560"/>
      <c r="K26" s="560"/>
      <c r="L26" s="562"/>
    </row>
    <row r="27" spans="1:12" ht="24.95" customHeight="1">
      <c r="A27" s="1065"/>
      <c r="B27" s="1060"/>
      <c r="C27" s="563" t="s">
        <v>231</v>
      </c>
      <c r="D27" s="564"/>
      <c r="E27" s="565">
        <f>D27+E25+IF(E26&gt;0,-E26,E26)</f>
        <v>0</v>
      </c>
      <c r="F27" s="565">
        <f>E27+F25+IF(F26&gt;0,-F26,F26)</f>
        <v>0</v>
      </c>
      <c r="G27" s="602">
        <v>0</v>
      </c>
      <c r="H27" s="566">
        <f>F27+H25+IF(H26&gt;0,-H26,H26)</f>
        <v>0</v>
      </c>
      <c r="I27" s="565">
        <f t="shared" ref="I27" si="17">H27+I25+IF(I26&gt;0,-I26,I26)</f>
        <v>0</v>
      </c>
      <c r="J27" s="565">
        <f t="shared" ref="J27" si="18">I27+J25+IF(J26&gt;0,-J26,J26)</f>
        <v>0</v>
      </c>
      <c r="K27" s="565">
        <f t="shared" ref="K27" si="19">J27+K25+IF(K26&gt;0,-K26,K26)</f>
        <v>0</v>
      </c>
      <c r="L27" s="567">
        <f t="shared" ref="L27" si="20">K27+L25+IF(L26&gt;0,-L26,L26)</f>
        <v>0</v>
      </c>
    </row>
    <row r="28" spans="1:12" ht="24.95" customHeight="1">
      <c r="A28" s="1065"/>
      <c r="B28" s="1049" t="s">
        <v>261</v>
      </c>
      <c r="C28" s="568" t="s">
        <v>258</v>
      </c>
      <c r="D28" s="569"/>
      <c r="E28" s="569"/>
      <c r="F28" s="569"/>
      <c r="G28" s="603">
        <v>0</v>
      </c>
      <c r="H28" s="570"/>
      <c r="I28" s="569"/>
      <c r="J28" s="569"/>
      <c r="K28" s="569"/>
      <c r="L28" s="571"/>
    </row>
    <row r="29" spans="1:12" ht="24.95" customHeight="1">
      <c r="A29" s="1065"/>
      <c r="B29" s="1049"/>
      <c r="C29" s="568" t="s">
        <v>257</v>
      </c>
      <c r="D29" s="569"/>
      <c r="E29" s="569"/>
      <c r="F29" s="569"/>
      <c r="G29" s="603">
        <v>0</v>
      </c>
      <c r="H29" s="570"/>
      <c r="I29" s="569"/>
      <c r="J29" s="569"/>
      <c r="K29" s="569"/>
      <c r="L29" s="571"/>
    </row>
    <row r="30" spans="1:12" ht="24.95" customHeight="1">
      <c r="A30" s="1066"/>
      <c r="B30" s="1050"/>
      <c r="C30" s="563" t="s">
        <v>231</v>
      </c>
      <c r="D30" s="564"/>
      <c r="E30" s="565">
        <f>D30+E28+IF(E29&gt;0,-E29,E29)</f>
        <v>0</v>
      </c>
      <c r="F30" s="565">
        <f>E30+F28+IF(F29&gt;0,-F29,F29)</f>
        <v>0</v>
      </c>
      <c r="G30" s="602">
        <v>0</v>
      </c>
      <c r="H30" s="577">
        <f>F30+H28+IF(H29&gt;0,-H29,H29)</f>
        <v>0</v>
      </c>
      <c r="I30" s="565">
        <f t="shared" ref="I30" si="21">H30+I28+IF(I29&gt;0,-I29,I29)</f>
        <v>0</v>
      </c>
      <c r="J30" s="565">
        <f t="shared" ref="J30" si="22">I30+J28+IF(J29&gt;0,-J29,J29)</f>
        <v>0</v>
      </c>
      <c r="K30" s="565">
        <f t="shared" ref="K30" si="23">J30+K28+IF(K29&gt;0,-K29,K29)</f>
        <v>0</v>
      </c>
      <c r="L30" s="567">
        <f t="shared" ref="L30" si="24">K30+L28+IF(L29&gt;0,-L29,L29)</f>
        <v>0</v>
      </c>
    </row>
    <row r="31" spans="1:12" ht="24.95" customHeight="1">
      <c r="A31" s="1054" t="s">
        <v>204</v>
      </c>
      <c r="B31" s="1055"/>
      <c r="C31" s="1055"/>
      <c r="D31" s="573">
        <f>D34+D37</f>
        <v>0</v>
      </c>
      <c r="E31" s="573">
        <f t="shared" ref="E31:F31" si="25">E34+E37</f>
        <v>0</v>
      </c>
      <c r="F31" s="574">
        <f t="shared" si="25"/>
        <v>0</v>
      </c>
      <c r="G31" s="604" t="e">
        <f>F31/$F$45</f>
        <v>#DIV/0!</v>
      </c>
      <c r="H31" s="575">
        <f t="shared" ref="H31:L31" si="26">H34+H37</f>
        <v>0</v>
      </c>
      <c r="I31" s="576">
        <f t="shared" si="26"/>
        <v>0</v>
      </c>
      <c r="J31" s="576">
        <f t="shared" si="26"/>
        <v>0</v>
      </c>
      <c r="K31" s="576">
        <f t="shared" si="26"/>
        <v>0</v>
      </c>
      <c r="L31" s="576">
        <f t="shared" si="26"/>
        <v>0</v>
      </c>
    </row>
    <row r="32" spans="1:12" ht="24.95" customHeight="1">
      <c r="A32" s="1067"/>
      <c r="B32" s="1058" t="s">
        <v>260</v>
      </c>
      <c r="C32" s="555" t="s">
        <v>258</v>
      </c>
      <c r="D32" s="556"/>
      <c r="E32" s="556"/>
      <c r="F32" s="556"/>
      <c r="G32" s="600">
        <v>0</v>
      </c>
      <c r="H32" s="557"/>
      <c r="I32" s="556"/>
      <c r="J32" s="556"/>
      <c r="K32" s="556"/>
      <c r="L32" s="558"/>
    </row>
    <row r="33" spans="1:12" ht="24.95" customHeight="1">
      <c r="A33" s="1067"/>
      <c r="B33" s="1059"/>
      <c r="C33" s="559" t="s">
        <v>257</v>
      </c>
      <c r="D33" s="560"/>
      <c r="E33" s="560"/>
      <c r="F33" s="560"/>
      <c r="G33" s="601">
        <v>0</v>
      </c>
      <c r="H33" s="561"/>
      <c r="I33" s="560"/>
      <c r="J33" s="560"/>
      <c r="K33" s="560"/>
      <c r="L33" s="562"/>
    </row>
    <row r="34" spans="1:12" ht="24.95" customHeight="1">
      <c r="A34" s="1067"/>
      <c r="B34" s="1060"/>
      <c r="C34" s="563" t="s">
        <v>231</v>
      </c>
      <c r="D34" s="564"/>
      <c r="E34" s="565">
        <f>D34+E32+IF(E33&gt;0,-E33,E33)</f>
        <v>0</v>
      </c>
      <c r="F34" s="565">
        <f>E34+F32+IF(F33&gt;0,-F33,F33)</f>
        <v>0</v>
      </c>
      <c r="G34" s="602">
        <v>0</v>
      </c>
      <c r="H34" s="566">
        <f>F34+H32+IF(H33&gt;0,-H33,H33)</f>
        <v>0</v>
      </c>
      <c r="I34" s="565">
        <f t="shared" ref="I34" si="27">H34+I32+IF(I33&gt;0,-I33,I33)</f>
        <v>0</v>
      </c>
      <c r="J34" s="565">
        <f t="shared" ref="J34" si="28">I34+J32+IF(J33&gt;0,-J33,J33)</f>
        <v>0</v>
      </c>
      <c r="K34" s="565">
        <f t="shared" ref="K34" si="29">J34+K32+IF(K33&gt;0,-K33,K33)</f>
        <v>0</v>
      </c>
      <c r="L34" s="567">
        <f t="shared" ref="L34" si="30">K34+L32+IF(L33&gt;0,-L33,L33)</f>
        <v>0</v>
      </c>
    </row>
    <row r="35" spans="1:12" ht="24.95" customHeight="1">
      <c r="A35" s="1067"/>
      <c r="B35" s="1049" t="s">
        <v>261</v>
      </c>
      <c r="C35" s="568" t="s">
        <v>258</v>
      </c>
      <c r="D35" s="569"/>
      <c r="E35" s="569">
        <v>0</v>
      </c>
      <c r="F35" s="569">
        <v>0</v>
      </c>
      <c r="G35" s="603">
        <v>0</v>
      </c>
      <c r="H35" s="570">
        <v>0</v>
      </c>
      <c r="I35" s="569">
        <v>0</v>
      </c>
      <c r="J35" s="569">
        <v>0</v>
      </c>
      <c r="K35" s="569">
        <v>0</v>
      </c>
      <c r="L35" s="571">
        <v>0</v>
      </c>
    </row>
    <row r="36" spans="1:12" ht="24.95" customHeight="1">
      <c r="A36" s="1067"/>
      <c r="B36" s="1049"/>
      <c r="C36" s="568" t="s">
        <v>257</v>
      </c>
      <c r="D36" s="569"/>
      <c r="E36" s="569">
        <v>0</v>
      </c>
      <c r="F36" s="569">
        <v>0</v>
      </c>
      <c r="G36" s="603">
        <v>0</v>
      </c>
      <c r="H36" s="570">
        <v>0</v>
      </c>
      <c r="I36" s="569">
        <v>0</v>
      </c>
      <c r="J36" s="569">
        <v>0</v>
      </c>
      <c r="K36" s="569">
        <v>0</v>
      </c>
      <c r="L36" s="571">
        <v>0</v>
      </c>
    </row>
    <row r="37" spans="1:12" ht="24.95" customHeight="1">
      <c r="A37" s="1068"/>
      <c r="B37" s="1050"/>
      <c r="C37" s="563" t="s">
        <v>231</v>
      </c>
      <c r="D37" s="564"/>
      <c r="E37" s="565">
        <f>D37+E35+IF(E36&gt;0,-E36,E36)</f>
        <v>0</v>
      </c>
      <c r="F37" s="565">
        <f>E37+F35+IF(F36&gt;0,-F36,F36)</f>
        <v>0</v>
      </c>
      <c r="G37" s="602">
        <v>0</v>
      </c>
      <c r="H37" s="577">
        <f>F37+H35+IF(H36&gt;0,-H36,H36)</f>
        <v>0</v>
      </c>
      <c r="I37" s="565">
        <f t="shared" ref="I37" si="31">H37+I35+IF(I36&gt;0,-I36,I36)</f>
        <v>0</v>
      </c>
      <c r="J37" s="565">
        <f t="shared" ref="J37" si="32">I37+J35+IF(J36&gt;0,-J36,J36)</f>
        <v>0</v>
      </c>
      <c r="K37" s="565">
        <f t="shared" ref="K37" si="33">J37+K35+IF(K36&gt;0,-K36,K36)</f>
        <v>0</v>
      </c>
      <c r="L37" s="567">
        <f t="shared" ref="L37" si="34">K37+L35+IF(L36&gt;0,-L36,L36)</f>
        <v>0</v>
      </c>
    </row>
    <row r="38" spans="1:12" ht="24.95" customHeight="1">
      <c r="A38" s="1052" t="s">
        <v>259</v>
      </c>
      <c r="B38" s="1053"/>
      <c r="C38" s="1053"/>
      <c r="D38" s="573">
        <f>D41+D44</f>
        <v>0</v>
      </c>
      <c r="E38" s="573">
        <f t="shared" ref="E38:F38" si="35">E41+E44</f>
        <v>0</v>
      </c>
      <c r="F38" s="574">
        <f t="shared" si="35"/>
        <v>0</v>
      </c>
      <c r="G38" s="604" t="e">
        <f>F38/$F$45</f>
        <v>#DIV/0!</v>
      </c>
      <c r="H38" s="575">
        <f t="shared" ref="H38:L38" si="36">H41+H44</f>
        <v>0</v>
      </c>
      <c r="I38" s="576">
        <f t="shared" si="36"/>
        <v>0</v>
      </c>
      <c r="J38" s="576">
        <f t="shared" si="36"/>
        <v>0</v>
      </c>
      <c r="K38" s="576">
        <f t="shared" si="36"/>
        <v>0</v>
      </c>
      <c r="L38" s="576">
        <f t="shared" si="36"/>
        <v>0</v>
      </c>
    </row>
    <row r="39" spans="1:12" ht="24.95" customHeight="1">
      <c r="A39" s="578"/>
      <c r="B39" s="1058" t="s">
        <v>260</v>
      </c>
      <c r="C39" s="555" t="s">
        <v>258</v>
      </c>
      <c r="D39" s="556"/>
      <c r="E39" s="556"/>
      <c r="F39" s="556"/>
      <c r="G39" s="600">
        <v>0</v>
      </c>
      <c r="H39" s="557"/>
      <c r="I39" s="556"/>
      <c r="J39" s="556"/>
      <c r="K39" s="556"/>
      <c r="L39" s="558"/>
    </row>
    <row r="40" spans="1:12" ht="24.95" customHeight="1">
      <c r="A40" s="578"/>
      <c r="B40" s="1059"/>
      <c r="C40" s="559" t="s">
        <v>257</v>
      </c>
      <c r="D40" s="560"/>
      <c r="E40" s="560"/>
      <c r="F40" s="560"/>
      <c r="G40" s="601">
        <v>0</v>
      </c>
      <c r="H40" s="561"/>
      <c r="I40" s="560"/>
      <c r="J40" s="560"/>
      <c r="K40" s="560"/>
      <c r="L40" s="562"/>
    </row>
    <row r="41" spans="1:12" ht="24.95" customHeight="1">
      <c r="A41" s="578"/>
      <c r="B41" s="1060"/>
      <c r="C41" s="563" t="s">
        <v>231</v>
      </c>
      <c r="D41" s="564"/>
      <c r="E41" s="565">
        <f>D41+E39+IF(E40&gt;0,-E40,E40)</f>
        <v>0</v>
      </c>
      <c r="F41" s="565">
        <f>E41+F39+IF(F40&gt;0,-F40,F40)</f>
        <v>0</v>
      </c>
      <c r="G41" s="602">
        <v>0</v>
      </c>
      <c r="H41" s="566">
        <f>F41+H39+IF(H40&gt;0,-H40,H40)</f>
        <v>0</v>
      </c>
      <c r="I41" s="565">
        <f t="shared" ref="I41" si="37">H41+I39+IF(I40&gt;0,-I40,I40)</f>
        <v>0</v>
      </c>
      <c r="J41" s="565">
        <f t="shared" ref="J41" si="38">I41+J39+IF(J40&gt;0,-J40,J40)</f>
        <v>0</v>
      </c>
      <c r="K41" s="565">
        <f t="shared" ref="K41" si="39">J41+K39+IF(K40&gt;0,-K40,K40)</f>
        <v>0</v>
      </c>
      <c r="L41" s="567">
        <f t="shared" ref="L41" si="40">K41+L39+IF(L40&gt;0,-L40,L40)</f>
        <v>0</v>
      </c>
    </row>
    <row r="42" spans="1:12" ht="24.95" customHeight="1">
      <c r="A42" s="578"/>
      <c r="B42" s="1049" t="s">
        <v>261</v>
      </c>
      <c r="C42" s="568" t="s">
        <v>258</v>
      </c>
      <c r="D42" s="569"/>
      <c r="E42" s="569">
        <v>0</v>
      </c>
      <c r="F42" s="569">
        <v>0</v>
      </c>
      <c r="G42" s="603">
        <v>0</v>
      </c>
      <c r="H42" s="570"/>
      <c r="I42" s="569"/>
      <c r="J42" s="569"/>
      <c r="K42" s="569"/>
      <c r="L42" s="571"/>
    </row>
    <row r="43" spans="1:12" ht="24.95" customHeight="1">
      <c r="A43" s="579"/>
      <c r="B43" s="1049"/>
      <c r="C43" s="568" t="s">
        <v>257</v>
      </c>
      <c r="D43" s="569"/>
      <c r="E43" s="569">
        <v>0</v>
      </c>
      <c r="F43" s="569">
        <v>0</v>
      </c>
      <c r="G43" s="603">
        <v>0</v>
      </c>
      <c r="H43" s="570"/>
      <c r="I43" s="569"/>
      <c r="J43" s="569"/>
      <c r="K43" s="569"/>
      <c r="L43" s="571"/>
    </row>
    <row r="44" spans="1:12" ht="24.95" customHeight="1" thickBot="1">
      <c r="A44" s="580"/>
      <c r="B44" s="1061"/>
      <c r="C44" s="581" t="s">
        <v>231</v>
      </c>
      <c r="D44" s="582"/>
      <c r="E44" s="583">
        <f>D44+E42+IF(E43&gt;0,-E43,E43)</f>
        <v>0</v>
      </c>
      <c r="F44" s="583">
        <f>E44+F42+IF(F43&gt;0,-F43,F43)</f>
        <v>0</v>
      </c>
      <c r="G44" s="605">
        <v>0</v>
      </c>
      <c r="H44" s="584">
        <f>F44+H42+IF(H43&gt;0,-H43,H43)</f>
        <v>0</v>
      </c>
      <c r="I44" s="583">
        <f t="shared" ref="I44" si="41">H44+I42+IF(I43&gt;0,-I43,I43)</f>
        <v>0</v>
      </c>
      <c r="J44" s="583">
        <f t="shared" ref="J44" si="42">I44+J42+IF(J43&gt;0,-J43,J43)</f>
        <v>0</v>
      </c>
      <c r="K44" s="583">
        <f t="shared" ref="K44" si="43">J44+K42+IF(K43&gt;0,-K43,K43)</f>
        <v>0</v>
      </c>
      <c r="L44" s="585">
        <f t="shared" ref="L44" si="44">K44+L42+IF(L43&gt;0,-L43,L43)</f>
        <v>0</v>
      </c>
    </row>
    <row r="45" spans="1:12" ht="24.95" customHeight="1" thickTop="1">
      <c r="A45" s="1056" t="s">
        <v>262</v>
      </c>
      <c r="B45" s="1057"/>
      <c r="C45" s="1057"/>
      <c r="D45" s="586">
        <f>D48+D51</f>
        <v>0</v>
      </c>
      <c r="E45" s="586">
        <f t="shared" ref="E45:F45" si="45">E48+E51</f>
        <v>0</v>
      </c>
      <c r="F45" s="587">
        <f t="shared" si="45"/>
        <v>0</v>
      </c>
      <c r="G45" s="606" t="e">
        <f>F45/$F$45</f>
        <v>#DIV/0!</v>
      </c>
      <c r="H45" s="588">
        <f t="shared" ref="H45:L45" si="46">H48+H51</f>
        <v>0</v>
      </c>
      <c r="I45" s="589">
        <f t="shared" si="46"/>
        <v>0</v>
      </c>
      <c r="J45" s="589">
        <f t="shared" si="46"/>
        <v>0</v>
      </c>
      <c r="K45" s="589">
        <f t="shared" si="46"/>
        <v>0</v>
      </c>
      <c r="L45" s="589">
        <f t="shared" si="46"/>
        <v>0</v>
      </c>
    </row>
    <row r="46" spans="1:12" ht="24.95" customHeight="1">
      <c r="A46" s="578"/>
      <c r="B46" s="1058" t="s">
        <v>260</v>
      </c>
      <c r="C46" s="555" t="s">
        <v>258</v>
      </c>
      <c r="D46" s="590">
        <f t="shared" ref="D46:F51" si="47">D11+D18+D25+D32+D39</f>
        <v>0</v>
      </c>
      <c r="E46" s="590">
        <f t="shared" si="47"/>
        <v>0</v>
      </c>
      <c r="F46" s="590">
        <f t="shared" si="47"/>
        <v>0</v>
      </c>
      <c r="G46" s="600">
        <v>0</v>
      </c>
      <c r="H46" s="591">
        <f t="shared" ref="H46:L46" si="48">H11+H18+H25+H32+H39</f>
        <v>0</v>
      </c>
      <c r="I46" s="590">
        <f t="shared" si="48"/>
        <v>0</v>
      </c>
      <c r="J46" s="590">
        <f t="shared" si="48"/>
        <v>0</v>
      </c>
      <c r="K46" s="590">
        <f t="shared" si="48"/>
        <v>0</v>
      </c>
      <c r="L46" s="592">
        <f t="shared" si="48"/>
        <v>0</v>
      </c>
    </row>
    <row r="47" spans="1:12" ht="24.95" customHeight="1">
      <c r="A47" s="578"/>
      <c r="B47" s="1059"/>
      <c r="C47" s="559" t="s">
        <v>257</v>
      </c>
      <c r="D47" s="593">
        <f t="shared" si="47"/>
        <v>0</v>
      </c>
      <c r="E47" s="593">
        <f t="shared" si="47"/>
        <v>0</v>
      </c>
      <c r="F47" s="593">
        <f t="shared" si="47"/>
        <v>0</v>
      </c>
      <c r="G47" s="601">
        <v>0</v>
      </c>
      <c r="H47" s="594">
        <f t="shared" ref="H47:L47" si="49">H12+H19+H26+H33+H40</f>
        <v>0</v>
      </c>
      <c r="I47" s="593">
        <f t="shared" si="49"/>
        <v>0</v>
      </c>
      <c r="J47" s="593">
        <f t="shared" si="49"/>
        <v>0</v>
      </c>
      <c r="K47" s="593">
        <f t="shared" si="49"/>
        <v>0</v>
      </c>
      <c r="L47" s="595">
        <f t="shared" si="49"/>
        <v>0</v>
      </c>
    </row>
    <row r="48" spans="1:12" ht="24.95" customHeight="1">
      <c r="A48" s="578"/>
      <c r="B48" s="1060"/>
      <c r="C48" s="563" t="s">
        <v>231</v>
      </c>
      <c r="D48" s="565">
        <f t="shared" si="47"/>
        <v>0</v>
      </c>
      <c r="E48" s="565">
        <f t="shared" si="47"/>
        <v>0</v>
      </c>
      <c r="F48" s="565">
        <f t="shared" si="47"/>
        <v>0</v>
      </c>
      <c r="G48" s="602">
        <v>0</v>
      </c>
      <c r="H48" s="566">
        <f t="shared" ref="H48:L48" si="50">H13+H20+H27+H34+H41</f>
        <v>0</v>
      </c>
      <c r="I48" s="565">
        <f t="shared" si="50"/>
        <v>0</v>
      </c>
      <c r="J48" s="565">
        <f t="shared" si="50"/>
        <v>0</v>
      </c>
      <c r="K48" s="565">
        <f t="shared" si="50"/>
        <v>0</v>
      </c>
      <c r="L48" s="567">
        <f t="shared" si="50"/>
        <v>0</v>
      </c>
    </row>
    <row r="49" spans="1:12" ht="24.95" customHeight="1">
      <c r="A49" s="578"/>
      <c r="B49" s="1049" t="s">
        <v>261</v>
      </c>
      <c r="C49" s="568" t="s">
        <v>258</v>
      </c>
      <c r="D49" s="596">
        <f t="shared" si="47"/>
        <v>0</v>
      </c>
      <c r="E49" s="596">
        <f t="shared" si="47"/>
        <v>0</v>
      </c>
      <c r="F49" s="596">
        <f t="shared" si="47"/>
        <v>0</v>
      </c>
      <c r="G49" s="603">
        <v>0</v>
      </c>
      <c r="H49" s="572">
        <f t="shared" ref="H49:L49" si="51">H14+H21+H28+H35+H42</f>
        <v>0</v>
      </c>
      <c r="I49" s="596">
        <f t="shared" si="51"/>
        <v>0</v>
      </c>
      <c r="J49" s="596">
        <f t="shared" si="51"/>
        <v>0</v>
      </c>
      <c r="K49" s="596">
        <f t="shared" si="51"/>
        <v>0</v>
      </c>
      <c r="L49" s="597">
        <f t="shared" si="51"/>
        <v>0</v>
      </c>
    </row>
    <row r="50" spans="1:12" ht="24.95" customHeight="1">
      <c r="A50" s="579"/>
      <c r="B50" s="1049"/>
      <c r="C50" s="568" t="s">
        <v>257</v>
      </c>
      <c r="D50" s="596">
        <f t="shared" si="47"/>
        <v>0</v>
      </c>
      <c r="E50" s="596">
        <f t="shared" si="47"/>
        <v>0</v>
      </c>
      <c r="F50" s="596">
        <f t="shared" si="47"/>
        <v>0</v>
      </c>
      <c r="G50" s="603">
        <v>0</v>
      </c>
      <c r="H50" s="572">
        <f t="shared" ref="H50:L50" si="52">H15+H22+H29+H36+H43</f>
        <v>0</v>
      </c>
      <c r="I50" s="596">
        <f t="shared" si="52"/>
        <v>0</v>
      </c>
      <c r="J50" s="596">
        <f t="shared" si="52"/>
        <v>0</v>
      </c>
      <c r="K50" s="596">
        <f t="shared" si="52"/>
        <v>0</v>
      </c>
      <c r="L50" s="597">
        <f t="shared" si="52"/>
        <v>0</v>
      </c>
    </row>
    <row r="51" spans="1:12" ht="24.95" customHeight="1">
      <c r="A51" s="598"/>
      <c r="B51" s="1050"/>
      <c r="C51" s="563" t="s">
        <v>231</v>
      </c>
      <c r="D51" s="565">
        <f t="shared" si="47"/>
        <v>0</v>
      </c>
      <c r="E51" s="565">
        <f t="shared" si="47"/>
        <v>0</v>
      </c>
      <c r="F51" s="565">
        <f t="shared" si="47"/>
        <v>0</v>
      </c>
      <c r="G51" s="602">
        <v>0</v>
      </c>
      <c r="H51" s="577">
        <f t="shared" ref="H51:L51" si="53">H16+H23+H30+H37+H44</f>
        <v>0</v>
      </c>
      <c r="I51" s="565">
        <f t="shared" si="53"/>
        <v>0</v>
      </c>
      <c r="J51" s="565">
        <f t="shared" si="53"/>
        <v>0</v>
      </c>
      <c r="K51" s="565">
        <f t="shared" si="53"/>
        <v>0</v>
      </c>
      <c r="L51" s="567">
        <f t="shared" si="53"/>
        <v>0</v>
      </c>
    </row>
  </sheetData>
  <sheetProtection sheet="1" objects="1" scenarios="1"/>
  <mergeCells count="30">
    <mergeCell ref="K1:L1"/>
    <mergeCell ref="A4:L5"/>
    <mergeCell ref="A2:B2"/>
    <mergeCell ref="F8:G8"/>
    <mergeCell ref="F9:G9"/>
    <mergeCell ref="A24:C24"/>
    <mergeCell ref="A17:C17"/>
    <mergeCell ref="B18:B20"/>
    <mergeCell ref="B21:B23"/>
    <mergeCell ref="B46:B48"/>
    <mergeCell ref="B25:B27"/>
    <mergeCell ref="B28:B30"/>
    <mergeCell ref="B32:B34"/>
    <mergeCell ref="A32:A37"/>
    <mergeCell ref="B49:B51"/>
    <mergeCell ref="C1:D1"/>
    <mergeCell ref="C2:D2"/>
    <mergeCell ref="A38:C38"/>
    <mergeCell ref="A31:C31"/>
    <mergeCell ref="A45:C45"/>
    <mergeCell ref="B35:B37"/>
    <mergeCell ref="B39:B41"/>
    <mergeCell ref="B42:B44"/>
    <mergeCell ref="A10:C10"/>
    <mergeCell ref="A1:B1"/>
    <mergeCell ref="A11:A16"/>
    <mergeCell ref="A18:A23"/>
    <mergeCell ref="B11:B13"/>
    <mergeCell ref="B14:B16"/>
    <mergeCell ref="A25:A30"/>
  </mergeCells>
  <phoneticPr fontId="5"/>
  <pageMargins left="0.70866141732283472" right="0.31496062992125984" top="0.35433070866141736" bottom="0.35433070866141736" header="0.31496062992125984" footer="0.31496062992125984"/>
  <pageSetup paperSize="9" scale="68" orientation="portrait" blackAndWhite="1" errors="dash"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rtalDocTypes xmlns="4C846705-5B56-459E-9B6B-CFA21A639728">書式</PortalDocType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91C637C04E07C4D9196E2262DAD4E14" ma:contentTypeVersion="1" ma:contentTypeDescription="新しいドキュメントを作成します。" ma:contentTypeScope="" ma:versionID="b8cd9daa91d75b184bd16a64f817e93c">
  <xsd:schema xmlns:xsd="http://www.w3.org/2001/XMLSchema" xmlns:xs="http://www.w3.org/2001/XMLSchema" xmlns:p="http://schemas.microsoft.com/office/2006/metadata/properties" xmlns:ns2="4C846705-5B56-459E-9B6B-CFA21A639728" targetNamespace="http://schemas.microsoft.com/office/2006/metadata/properties" ma:root="true" ma:fieldsID="2ba2abb609de34d5e3409a32e85aadef" ns2:_="">
    <xsd:import namespace="4C846705-5B56-459E-9B6B-CFA21A639728"/>
    <xsd:element name="properties">
      <xsd:complexType>
        <xsd:sequence>
          <xsd:element name="documentManagement">
            <xsd:complexType>
              <xsd:all>
                <xsd:element ref="ns2:PortalDocTyp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46705-5B56-459E-9B6B-CFA21A639728" elementFormDefault="qualified">
    <xsd:import namespace="http://schemas.microsoft.com/office/2006/documentManagement/types"/>
    <xsd:import namespace="http://schemas.microsoft.com/office/infopath/2007/PartnerControls"/>
    <xsd:element name="PortalDocTypes" ma:index="9" nillable="true" ma:displayName="文書種別" ma:default="書式" ma:format="Dropdown" ma:hidden="true" ma:internalName="PortalDocTypes" ma:readOnly="false">
      <xsd:simpleType>
        <xsd:restriction base="dms:Choice">
          <xsd:enumeration value="書式"/>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0E3667-AAA9-4078-A57A-FF85EC797C42}">
  <ds:schemaRefs>
    <ds:schemaRef ds:uri="http://purl.org/dc/elements/1.1/"/>
    <ds:schemaRef ds:uri="http://purl.org/dc/dcmitype/"/>
    <ds:schemaRef ds:uri="4C846705-5B56-459E-9B6B-CFA21A639728"/>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12EFF44-4205-4C70-A5B4-37AC5EF8C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846705-5B56-459E-9B6B-CFA21A6397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42885C-9B44-443A-88FD-19A381B4B4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基本項目入力</vt:lpstr>
      <vt:lpstr>作成方法</vt:lpstr>
      <vt:lpstr>表紙</vt:lpstr>
      <vt:lpstr>現状分析および重点取組項目</vt:lpstr>
      <vt:lpstr>経営改善計画書(損益計算書)</vt:lpstr>
      <vt:lpstr>経営改善計画書(貸借対照表・キャッシュフロー計算書)</vt:lpstr>
      <vt:lpstr>入力シート№1</vt:lpstr>
      <vt:lpstr>入力シート№2</vt:lpstr>
      <vt:lpstr>入力シート№3</vt:lpstr>
      <vt:lpstr>入力シート№4</vt:lpstr>
      <vt:lpstr>補助シート№1-1（部門別売上・粗利）</vt:lpstr>
      <vt:lpstr>補助シート№1-2（部門別売上・粗利）</vt:lpstr>
      <vt:lpstr>補助シート№2（人員計画）</vt:lpstr>
      <vt:lpstr>'経営改善計画書(損益計算書)'!Print_Area</vt:lpstr>
      <vt:lpstr>'経営改善計画書(貸借対照表・キャッシュフロー計算書)'!Print_Area</vt:lpstr>
      <vt:lpstr>現状分析および重点取組項目!Print_Area</vt:lpstr>
      <vt:lpstr>作成方法!Print_Area</vt:lpstr>
      <vt:lpstr>入力シート№1!Print_Area</vt:lpstr>
      <vt:lpstr>入力シート№2!Print_Area</vt:lpstr>
      <vt:lpstr>入力シート№3!Print_Area</vt:lpstr>
      <vt:lpstr>入力シート№4!Print_Area</vt:lpstr>
      <vt:lpstr>'補助シート№1-1（部門別売上・粗利）'!Print_Area</vt:lpstr>
      <vt:lpstr>'補助シート№1-2（部門別売上・粗利）'!Print_Area</vt:lpstr>
      <vt:lpstr>'補助シート№2（人員計画）'!Print_Area</vt:lpstr>
      <vt:lpstr>入力シート№2!営業外収益</vt:lpstr>
      <vt:lpstr>入力シート№2!営業外費用</vt:lpstr>
      <vt:lpstr>営業利益</vt:lpstr>
      <vt:lpstr>入力シート№2!経常利益</vt:lpstr>
      <vt:lpstr>入力シート№2!税引前当期利益</vt:lpstr>
      <vt:lpstr>入力シート№2!設備投資</vt:lpstr>
      <vt:lpstr>入力シート№2!総人員</vt:lpstr>
      <vt:lpstr>入力シート№2!長期借入金</vt:lpstr>
      <vt:lpstr>入力シート№2!特別損失</vt:lpstr>
      <vt:lpstr>入力シート№2!特別利益</vt:lpstr>
      <vt:lpstr>売上原価</vt:lpstr>
      <vt:lpstr>売上高</vt:lpstr>
      <vt:lpstr>売上総利益</vt:lpstr>
      <vt:lpstr>販管費</vt:lpstr>
      <vt:lpstr>入力シート№2!法人税等</vt:lpstr>
    </vt:vector>
  </TitlesOfParts>
  <Company>北洋銀行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英輝</dc:creator>
  <cp:lastModifiedBy>藤田 智</cp:lastModifiedBy>
  <cp:lastPrinted>2019-04-04T01:19:13Z</cp:lastPrinted>
  <dcterms:created xsi:type="dcterms:W3CDTF">2015-03-13T06:37:27Z</dcterms:created>
  <dcterms:modified xsi:type="dcterms:W3CDTF">2023-09-27T05:12:30Z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0x010100C91C637C04E07C4D9196E2262DAD4E14</vt:lpwstr>
  </property>
</Properties>
</file>